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ruk\Desktop\"/>
    </mc:Choice>
  </mc:AlternateContent>
  <bookViews>
    <workbookView xWindow="-20" yWindow="-20" windowWidth="10250" windowHeight="9860"/>
    <workbookView xWindow="0" yWindow="0" windowWidth="10800" windowHeight="12120" activeTab="1"/>
  </bookViews>
  <sheets>
    <sheet name="Gamen1" sheetId="1" r:id="rId1"/>
    <sheet name="Code1" sheetId="4" r:id="rId2"/>
  </sheets>
  <definedNames>
    <definedName name="商_一の位">Gamen1!$K$27</definedName>
    <definedName name="商_十の位">Gamen1!$J$27</definedName>
    <definedName name="商_百の位">Gamen1!$I$27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H20" i="1"/>
  <c r="F22" i="1"/>
  <c r="G22" i="1"/>
  <c r="H22" i="1"/>
  <c r="H18" i="1"/>
  <c r="G18" i="1"/>
  <c r="F18" i="1"/>
  <c r="J17" i="1" l="1"/>
  <c r="J19" i="1" s="1"/>
  <c r="F19" i="1" l="1"/>
  <c r="G19" i="1"/>
  <c r="H19" i="1"/>
  <c r="J21" i="1"/>
  <c r="J23" i="1" s="1"/>
  <c r="C17" i="4"/>
  <c r="D17" i="4"/>
  <c r="E17" i="4"/>
  <c r="G17" i="4"/>
  <c r="F17" i="4"/>
  <c r="J16" i="1"/>
  <c r="G16" i="1" s="1"/>
  <c r="G23" i="1" l="1"/>
  <c r="H23" i="1"/>
  <c r="F23" i="1"/>
  <c r="H21" i="1"/>
  <c r="F21" i="1"/>
  <c r="G21" i="1"/>
  <c r="F16" i="1"/>
  <c r="H16" i="1"/>
  <c r="M25" i="1"/>
  <c r="I25" i="1"/>
  <c r="H17" i="1"/>
  <c r="G17" i="1"/>
  <c r="F17" i="1"/>
  <c r="E17" i="1"/>
  <c r="D17" i="1"/>
  <c r="F7" i="1"/>
  <c r="K27" i="1" l="1"/>
  <c r="J27" i="1"/>
  <c r="I27" i="1"/>
  <c r="F25" i="1"/>
  <c r="B25" i="1"/>
  <c r="I2" i="1"/>
  <c r="E7" i="1"/>
  <c r="D7" i="1"/>
  <c r="H7" i="1"/>
  <c r="G7" i="1"/>
  <c r="D23" i="1" l="1"/>
  <c r="E23" i="1"/>
  <c r="K110" i="4"/>
  <c r="L110" i="4"/>
  <c r="K111" i="4"/>
  <c r="L111" i="4"/>
  <c r="K112" i="4"/>
  <c r="L112" i="4"/>
  <c r="K113" i="4"/>
  <c r="L113" i="4"/>
  <c r="K114" i="4"/>
  <c r="L114" i="4"/>
  <c r="K115" i="4"/>
  <c r="L115" i="4"/>
  <c r="K109" i="4"/>
  <c r="D19" i="1" l="1"/>
  <c r="L109" i="4"/>
</calcChain>
</file>

<file path=xl/sharedStrings.xml><?xml version="1.0" encoding="utf-8"?>
<sst xmlns="http://schemas.openxmlformats.org/spreadsheetml/2006/main" count="42" uniqueCount="34">
  <si>
    <t>行目</t>
    <phoneticPr fontId="1"/>
  </si>
  <si>
    <t>x座標</t>
    <rPh sb="1" eb="3">
      <t>ザヒョウ</t>
    </rPh>
    <phoneticPr fontId="1"/>
  </si>
  <si>
    <t>ｙ座標</t>
    <rPh sb="1" eb="3">
      <t>ザヒョウ</t>
    </rPh>
    <phoneticPr fontId="1"/>
  </si>
  <si>
    <t>ｘ増減</t>
    <rPh sb="1" eb="3">
      <t>ゾウゲン</t>
    </rPh>
    <phoneticPr fontId="1"/>
  </si>
  <si>
    <t>ｙ増減</t>
    <rPh sb="1" eb="3">
      <t>ゾウゲン</t>
    </rPh>
    <phoneticPr fontId="1"/>
  </si>
  <si>
    <t>左の枠を　グループ化する</t>
    <rPh sb="0" eb="1">
      <t>ヒダリ</t>
    </rPh>
    <rPh sb="2" eb="3">
      <t>ワク</t>
    </rPh>
    <rPh sb="9" eb="10">
      <t>カ</t>
    </rPh>
    <phoneticPr fontId="1"/>
  </si>
  <si>
    <t>色を変え　ゆっくりと　左右反転させる</t>
    <rPh sb="0" eb="1">
      <t>イロ</t>
    </rPh>
    <rPh sb="2" eb="3">
      <t>カ</t>
    </rPh>
    <rPh sb="11" eb="13">
      <t>サユウ</t>
    </rPh>
    <rPh sb="13" eb="15">
      <t>ハンテン</t>
    </rPh>
    <phoneticPr fontId="1"/>
  </si>
  <si>
    <t>線対称の頂点を打ち　線でつなげる</t>
    <rPh sb="0" eb="1">
      <t>セン</t>
    </rPh>
    <rPh sb="1" eb="3">
      <t>タイショウ</t>
    </rPh>
    <rPh sb="4" eb="6">
      <t>チョウテン</t>
    </rPh>
    <rPh sb="7" eb="8">
      <t>ウ</t>
    </rPh>
    <rPh sb="10" eb="11">
      <t>セン</t>
    </rPh>
    <phoneticPr fontId="1"/>
  </si>
  <si>
    <t>枠内の図形が「フリーフォーム」で1つか調べる</t>
    <rPh sb="3" eb="5">
      <t>ズケイ</t>
    </rPh>
    <rPh sb="19" eb="20">
      <t>シラ</t>
    </rPh>
    <phoneticPr fontId="1"/>
  </si>
  <si>
    <t>上に戻って次の点で同じことをする</t>
    <rPh sb="0" eb="1">
      <t>ウエ</t>
    </rPh>
    <rPh sb="2" eb="3">
      <t>モド</t>
    </rPh>
    <rPh sb="5" eb="6">
      <t>ツギ</t>
    </rPh>
    <rPh sb="7" eb="8">
      <t>テン</t>
    </rPh>
    <rPh sb="9" eb="10">
      <t>オナ</t>
    </rPh>
    <phoneticPr fontId="1"/>
  </si>
  <si>
    <t>図形内を塗るか調べて　「はい」なら塗る</t>
  </si>
  <si>
    <t>それぞれの頂点の位置を調べる</t>
    <rPh sb="5" eb="7">
      <t>チョウテン</t>
    </rPh>
    <rPh sb="8" eb="10">
      <t>イチ</t>
    </rPh>
    <rPh sb="11" eb="12">
      <t>シラ</t>
    </rPh>
    <phoneticPr fontId="1"/>
  </si>
  <si>
    <r>
      <t>確かめ　</t>
    </r>
    <r>
      <rPr>
        <sz val="16"/>
        <color rgb="FFFF0000"/>
        <rFont val="ＭＳ Ｐゴシック"/>
        <family val="3"/>
        <charset val="128"/>
        <scheme val="minor"/>
      </rPr>
      <t>塗らない方がよくわかる</t>
    </r>
    <rPh sb="0" eb="1">
      <t>タシ</t>
    </rPh>
    <rPh sb="4" eb="5">
      <t>ヌ</t>
    </rPh>
    <rPh sb="8" eb="9">
      <t>ホウ</t>
    </rPh>
    <phoneticPr fontId="1"/>
  </si>
  <si>
    <t>図形をかくプログラム　</t>
    <rPh sb="0" eb="2">
      <t>ズケイ</t>
    </rPh>
    <phoneticPr fontId="1"/>
  </si>
  <si>
    <t>＝</t>
    <phoneticPr fontId="1"/>
  </si>
  <si>
    <t>筆算でやりましょう</t>
    <rPh sb="0" eb="2">
      <t>ヒッサン</t>
    </rPh>
    <phoneticPr fontId="1"/>
  </si>
  <si>
    <t>順番に何をするのかな</t>
    <rPh sb="0" eb="2">
      <t>ジュンバン</t>
    </rPh>
    <rPh sb="3" eb="4">
      <t>ナニ</t>
    </rPh>
    <phoneticPr fontId="1"/>
  </si>
  <si>
    <t>小さい□に後でくり上がり数字が自動的に出ます</t>
    <rPh sb="0" eb="1">
      <t>チイ</t>
    </rPh>
    <rPh sb="5" eb="6">
      <t>アト</t>
    </rPh>
    <rPh sb="9" eb="10">
      <t>ア</t>
    </rPh>
    <rPh sb="12" eb="14">
      <t>スウジ</t>
    </rPh>
    <rPh sb="15" eb="18">
      <t>ジドウテキ</t>
    </rPh>
    <rPh sb="19" eb="20">
      <t>デ</t>
    </rPh>
    <phoneticPr fontId="1"/>
  </si>
  <si>
    <t>正解</t>
    <rPh sb="0" eb="2">
      <t>セイカイ</t>
    </rPh>
    <phoneticPr fontId="1"/>
  </si>
  <si>
    <t>不正解</t>
    <rPh sb="0" eb="3">
      <t>フセイカイ</t>
    </rPh>
    <phoneticPr fontId="1"/>
  </si>
  <si>
    <t>÷</t>
    <phoneticPr fontId="1"/>
  </si>
  <si>
    <t>わり算のひっ算の仕方</t>
    <rPh sb="2" eb="3">
      <t>ザン</t>
    </rPh>
    <rPh sb="6" eb="7">
      <t>サン</t>
    </rPh>
    <rPh sb="8" eb="10">
      <t>シカタ</t>
    </rPh>
    <phoneticPr fontId="1"/>
  </si>
  <si>
    <t>…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</si>
  <si>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</si>
  <si>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</si>
  <si>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一</t>
    <rPh sb="0" eb="1">
      <t>イチ</t>
    </rPh>
    <phoneticPr fontId="1"/>
  </si>
  <si>
    <t>最初に商の立つ位置は？</t>
    <rPh sb="0" eb="2">
      <t>サイショ</t>
    </rPh>
    <rPh sb="3" eb="4">
      <t>ショウ</t>
    </rPh>
    <rPh sb="5" eb="6">
      <t>タ</t>
    </rPh>
    <rPh sb="7" eb="9">
      <t>イチ</t>
    </rPh>
    <phoneticPr fontId="1"/>
  </si>
  <si>
    <t>２ケタか３ケタで
割る数より大きい数で</t>
    <rPh sb="9" eb="10">
      <t>ワ</t>
    </rPh>
    <rPh sb="11" eb="12">
      <t>カズ</t>
    </rPh>
    <rPh sb="14" eb="15">
      <t>オオ</t>
    </rPh>
    <rPh sb="17" eb="18">
      <t>カズ</t>
    </rPh>
    <phoneticPr fontId="1"/>
  </si>
  <si>
    <t>繰り上がりの小数字</t>
    <rPh sb="0" eb="1">
      <t>ク</t>
    </rPh>
    <rPh sb="2" eb="3">
      <t>ア</t>
    </rPh>
    <rPh sb="6" eb="7">
      <t>ショウ</t>
    </rPh>
    <rPh sb="7" eb="9">
      <t>スウジ</t>
    </rPh>
    <phoneticPr fontId="1"/>
  </si>
  <si>
    <t>2～99で
割られる数より小さな数で</t>
    <rPh sb="13" eb="14">
      <t>チイ</t>
    </rPh>
    <phoneticPr fontId="1"/>
  </si>
  <si>
    <t>たてる　かける　ひく　</t>
    <phoneticPr fontId="1"/>
  </si>
  <si>
    <t>商が　何ケタになるか調べる</t>
    <rPh sb="0" eb="1">
      <t>ショウ</t>
    </rPh>
    <rPh sb="3" eb="4">
      <t>ナニ</t>
    </rPh>
    <rPh sb="10" eb="11">
      <t>シラ</t>
    </rPh>
    <phoneticPr fontId="1"/>
  </si>
  <si>
    <t>商が 整数の間は繰り返す</t>
    <rPh sb="0" eb="1">
      <t>ショウ</t>
    </rPh>
    <rPh sb="3" eb="5">
      <t>セイスウ</t>
    </rPh>
    <rPh sb="6" eb="7">
      <t>アイダ</t>
    </rPh>
    <rPh sb="8" eb="9">
      <t>ク</t>
    </rPh>
    <rPh sb="10" eb="11">
      <t>カエ</t>
    </rPh>
    <phoneticPr fontId="1"/>
  </si>
  <si>
    <t>もし おろす数があれば　おろす　↑</t>
    <rPh sb="6" eb="7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</si>
</sst>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General;General;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indexed="8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0"/>
      <name val="ＭＳ Ｐゴシック"/>
      <family val="2"/>
      <charset val="128"/>
      <scheme val="minor"/>
    </font>
    <font>
      <sz val="28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0"/>
      <name val="ＭＳ Ｐゴシック"/>
      <family val="2"/>
      <charset val="128"/>
      <scheme val="minor"/>
    </font>
    <font>
      <sz val="28"/>
      <color theme="0"/>
      <name val="ＭＳ Ｐゴシック"/>
      <family val="3"/>
      <charset val="128"/>
      <scheme val="minor"/>
    </font>
    <font>
      <sz val="28"/>
      <color indexed="8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  <scheme val="minor"/>
    </font>
    <font>
      <sz val="11"/>
      <color indexed="9"/>
      <name val="ＭＳ Ｐゴシック"/>
      <family val="2"/>
      <charset val="128"/>
      <scheme val="minor"/>
    </font>
    <font>
      <sz val="28"/>
      <color indexed="9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Border="1" applyAlignment="1">
      <alignment horizontal="left" vertical="center" indent="1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13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16" fillId="0" borderId="0" xfId="0" quotePrefix="1" applyFont="1" applyBorder="1" applyProtection="1">
      <alignment vertical="center"/>
    </xf>
    <xf numFmtId="0" fontId="0" fillId="7" borderId="0" xfId="0" applyFill="1" applyBorder="1" applyProtection="1">
      <alignment vertical="center"/>
    </xf>
    <xf numFmtId="0" fontId="0" fillId="6" borderId="0" xfId="0" applyFill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77" fontId="12" fillId="0" borderId="0" xfId="0" applyNumberFormat="1" applyFont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vertical="center"/>
    </xf>
    <xf numFmtId="0" fontId="11" fillId="0" borderId="0" xfId="0" applyFont="1" applyBorder="1" applyAlignment="1">
      <alignment vertical="top" shrinkToFit="1"/>
    </xf>
    <xf numFmtId="0" fontId="11" fillId="0" borderId="8" xfId="0" applyFont="1" applyBorder="1" applyAlignment="1">
      <alignment vertical="top" shrinkToFit="1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12" fillId="0" borderId="9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vertical="center" shrinkToFit="1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Protection="1">
      <alignment vertical="center"/>
      <protection locked="0"/>
    </xf>
    <xf numFmtId="0" fontId="0" fillId="5" borderId="3" xfId="0" applyFill="1" applyBorder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vertical="center"/>
    </xf>
    <xf numFmtId="0" fontId="14" fillId="5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shrinkToFit="1"/>
    </xf>
    <xf numFmtId="0" fontId="14" fillId="5" borderId="1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4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66"/>
      <color rgb="FFFF99FF"/>
      <color rgb="FF66FFFF"/>
      <color rgb="FFFFCC99"/>
      <color rgb="FFFFCCCC"/>
      <color rgb="FFFF6699"/>
      <color rgb="FFFFCC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227581</xdr:colOff>
      <xdr:row>6</xdr:row>
      <xdr:rowOff>278874</xdr:rowOff>
    </xdr:from>
    <xdr:to>
      <xdr:col>11</xdr:col>
      <xdr:colOff>198203</xdr:colOff>
      <xdr:row>7</xdr:row>
      <xdr:rowOff>188912</xdr:rowOff>
    </xdr:to>
    <xdr:sp macro="[0]!おわる" textlink="">
      <xdr:nvSpPr>
        <xdr:cNvPr id="33" name="Bevel 100"/>
        <xdr:cNvSpPr/>
      </xdr:nvSpPr>
      <xdr:spPr>
        <a:xfrm>
          <a:off x="3647056" y="2231499"/>
          <a:ext cx="862162" cy="291038"/>
        </a:xfrm>
        <a:prstGeom prst="bevel">
          <a:avLst/>
        </a:prstGeom>
        <a:gradFill>
          <a:gsLst>
            <a:gs pos="13000">
              <a:srgbClr val="FFCCCC"/>
            </a:gs>
            <a:gs pos="50000">
              <a:srgbClr val="FF0000"/>
            </a:gs>
            <a:gs pos="95000">
              <a:srgbClr val="FFCCCC"/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bg1"/>
              </a:solidFill>
              <a:ea typeface="ＤＦ平成ゴシック体W5" pitchFamily="1" charset="-128"/>
            </a:rPr>
            <a:t>おわる</a:t>
          </a:r>
        </a:p>
      </xdr:txBody>
    </xdr:sp>
    <xdr:clientData/>
  </xdr:twoCellAnchor>
  <xdr:twoCellAnchor>
    <xdr:from>
      <xdr:col>6</xdr:col>
      <xdr:colOff>214313</xdr:colOff>
      <xdr:row>7</xdr:row>
      <xdr:rowOff>7938</xdr:rowOff>
    </xdr:from>
    <xdr:to>
      <xdr:col>7</xdr:col>
      <xdr:colOff>1</xdr:colOff>
      <xdr:row>7</xdr:row>
      <xdr:rowOff>174624</xdr:rowOff>
    </xdr:to>
    <xdr:sp macro="" textlink="C18">
      <xdr:nvSpPr>
        <xdr:cNvPr id="2" name="小数字1"/>
        <xdr:cNvSpPr txBox="1"/>
      </xdr:nvSpPr>
      <xdr:spPr>
        <a:xfrm>
          <a:off x="2420938" y="2047876"/>
          <a:ext cx="182563" cy="1666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fld id="{28E0E83B-E64C-46BA-9AA9-ED26A4DF86FB}" type="TxLink">
            <a:rPr lang="en-US" altLang="en-US" sz="1100" b="0" i="0" u="none" strike="noStrike">
              <a:solidFill>
                <a:schemeClr val="tx1"/>
              </a:solidFill>
              <a:latin typeface="ＭＳ Ｐゴシック"/>
              <a:ea typeface="ＭＳ Ｐゴシック"/>
            </a:rPr>
            <a:pPr/>
            <a:t> </a:t>
          </a:fld>
          <a:endParaRPr lang="en-US" altLang="en-US">
            <a:solidFill>
              <a:schemeClr val="tx1"/>
            </a:solidFill>
          </a:endParaRPr>
        </a:p>
      </xdr:txBody>
    </xdr:sp>
    <xdr:clientData fLocksWithSheet="0"/>
  </xdr:twoCellAnchor>
  <xdr:twoCellAnchor>
    <xdr:from>
      <xdr:col>5</xdr:col>
      <xdr:colOff>180975</xdr:colOff>
      <xdr:row>7</xdr:row>
      <xdr:rowOff>7939</xdr:rowOff>
    </xdr:from>
    <xdr:to>
      <xdr:col>5</xdr:col>
      <xdr:colOff>390526</xdr:colOff>
      <xdr:row>7</xdr:row>
      <xdr:rowOff>180974</xdr:rowOff>
    </xdr:to>
    <xdr:sp macro="" textlink="B18">
      <xdr:nvSpPr>
        <xdr:cNvPr id="4" name="小数字2"/>
        <xdr:cNvSpPr txBox="1"/>
      </xdr:nvSpPr>
      <xdr:spPr>
        <a:xfrm>
          <a:off x="2000250" y="2341564"/>
          <a:ext cx="209551" cy="173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indent="0"/>
          <a:fld id="{CB824F1F-3001-418C-8668-46615FF4D622}" type="TxLink">
            <a:rPr kumimoji="1" lang="en-US" altLang="en-US" sz="1100" b="0" i="0" u="none" strike="noStrike">
              <a:solidFill>
                <a:schemeClr val="tx1"/>
              </a:solidFill>
              <a:latin typeface="ＭＳ Ｐゴシック"/>
              <a:ea typeface="ＭＳ Ｐゴシック"/>
              <a:cs typeface="+mn-cs"/>
            </a:rPr>
            <a:pPr marL="0" indent="0"/>
            <a:t> </a:t>
          </a:fld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 fLocksWithSheet="0"/>
  </xdr:twoCellAnchor>
  <xdr:twoCellAnchor>
    <xdr:from>
      <xdr:col>6</xdr:col>
      <xdr:colOff>212726</xdr:colOff>
      <xdr:row>9</xdr:row>
      <xdr:rowOff>6351</xdr:rowOff>
    </xdr:from>
    <xdr:to>
      <xdr:col>6</xdr:col>
      <xdr:colOff>398464</xdr:colOff>
      <xdr:row>9</xdr:row>
      <xdr:rowOff>173037</xdr:rowOff>
    </xdr:to>
    <xdr:sp macro="" textlink="C19">
      <xdr:nvSpPr>
        <xdr:cNvPr id="5" name="小数字3"/>
        <xdr:cNvSpPr txBox="1"/>
      </xdr:nvSpPr>
      <xdr:spPr>
        <a:xfrm>
          <a:off x="2432051" y="3254376"/>
          <a:ext cx="185738" cy="1666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indent="0"/>
          <a:fld id="{146753E4-7D19-45B2-A547-D462B6DD03E0}" type="TxLink">
            <a:rPr kumimoji="1" lang="en-US" altLang="en-US" sz="1100" b="0" i="0" u="none" strike="noStrike">
              <a:solidFill>
                <a:schemeClr val="tx1"/>
              </a:solidFill>
              <a:latin typeface="ＭＳ Ｐゴシック"/>
              <a:ea typeface="ＭＳ Ｐゴシック"/>
              <a:cs typeface="+mn-cs"/>
            </a:rPr>
            <a:pPr marL="0" indent="0"/>
            <a:t> </a:t>
          </a:fld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 fLocksWithSheet="0"/>
  </xdr:twoCellAnchor>
  <xdr:twoCellAnchor editAs="absolute">
    <xdr:from>
      <xdr:col>9</xdr:col>
      <xdr:colOff>19050</xdr:colOff>
      <xdr:row>5</xdr:row>
      <xdr:rowOff>114300</xdr:rowOff>
    </xdr:from>
    <xdr:to>
      <xdr:col>12</xdr:col>
      <xdr:colOff>24765</xdr:colOff>
      <xdr:row>6</xdr:row>
      <xdr:rowOff>21846</xdr:rowOff>
    </xdr:to>
    <xdr:sp macro="[0]!答え合わせ" textlink="">
      <xdr:nvSpPr>
        <xdr:cNvPr id="15" name="額縁 14"/>
        <xdr:cNvSpPr/>
      </xdr:nvSpPr>
      <xdr:spPr>
        <a:xfrm>
          <a:off x="3438525" y="1685925"/>
          <a:ext cx="1343025" cy="288546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 b="1"/>
            <a:t>答え合わせ</a:t>
          </a:r>
        </a:p>
      </xdr:txBody>
    </xdr:sp>
    <xdr:clientData/>
  </xdr:twoCellAnchor>
  <xdr:twoCellAnchor editAs="absolute">
    <xdr:from>
      <xdr:col>9</xdr:col>
      <xdr:colOff>1905</xdr:colOff>
      <xdr:row>0</xdr:row>
      <xdr:rowOff>276225</xdr:rowOff>
    </xdr:from>
    <xdr:to>
      <xdr:col>13</xdr:col>
      <xdr:colOff>180975</xdr:colOff>
      <xdr:row>1</xdr:row>
      <xdr:rowOff>50421</xdr:rowOff>
    </xdr:to>
    <xdr:sp macro="[0]!自分で問題を出す" textlink="">
      <xdr:nvSpPr>
        <xdr:cNvPr id="16" name="額縁 15"/>
        <xdr:cNvSpPr/>
      </xdr:nvSpPr>
      <xdr:spPr>
        <a:xfrm>
          <a:off x="3402330" y="276225"/>
          <a:ext cx="1931670" cy="288546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 b="1"/>
            <a:t>自分で問題を出す</a:t>
          </a:r>
        </a:p>
      </xdr:txBody>
    </xdr:sp>
    <xdr:clientData/>
  </xdr:twoCellAnchor>
  <xdr:twoCellAnchor editAs="absolute">
    <xdr:from>
      <xdr:col>3</xdr:col>
      <xdr:colOff>325693</xdr:colOff>
      <xdr:row>5</xdr:row>
      <xdr:rowOff>315618</xdr:rowOff>
    </xdr:from>
    <xdr:to>
      <xdr:col>5</xdr:col>
      <xdr:colOff>51288</xdr:colOff>
      <xdr:row>7</xdr:row>
      <xdr:rowOff>212899</xdr:rowOff>
    </xdr:to>
    <xdr:grpSp>
      <xdr:nvGrpSpPr>
        <xdr:cNvPr id="10" name="グループ化 9"/>
        <xdr:cNvGrpSpPr/>
      </xdr:nvGrpSpPr>
      <xdr:grpSpPr>
        <a:xfrm>
          <a:off x="1265493" y="1884068"/>
          <a:ext cx="462195" cy="659281"/>
          <a:chOff x="1344135" y="1600028"/>
          <a:chExt cx="524230" cy="659281"/>
        </a:xfrm>
      </xdr:grpSpPr>
      <xdr:sp macro="" textlink="">
        <xdr:nvSpPr>
          <xdr:cNvPr id="3" name="円弧 2"/>
          <xdr:cNvSpPr/>
        </xdr:nvSpPr>
        <xdr:spPr>
          <a:xfrm rot="2016852">
            <a:off x="1344135" y="1600028"/>
            <a:ext cx="452780" cy="659281"/>
          </a:xfrm>
          <a:prstGeom prst="arc">
            <a:avLst>
              <a:gd name="adj1" fmla="val 16200000"/>
              <a:gd name="adj2" fmla="val 45419"/>
            </a:avLst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" name="直線コネクタ 7"/>
          <xdr:cNvCxnSpPr/>
        </xdr:nvCxnSpPr>
        <xdr:spPr>
          <a:xfrm>
            <a:off x="1747960" y="1655885"/>
            <a:ext cx="12040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333375</xdr:colOff>
      <xdr:row>15</xdr:row>
      <xdr:rowOff>318135</xdr:rowOff>
    </xdr:from>
    <xdr:to>
      <xdr:col>5</xdr:col>
      <xdr:colOff>58970</xdr:colOff>
      <xdr:row>17</xdr:row>
      <xdr:rowOff>215416</xdr:rowOff>
    </xdr:to>
    <xdr:grpSp>
      <xdr:nvGrpSpPr>
        <xdr:cNvPr id="18" name="グループ化 17"/>
        <xdr:cNvGrpSpPr/>
      </xdr:nvGrpSpPr>
      <xdr:grpSpPr>
        <a:xfrm>
          <a:off x="1273175" y="7715885"/>
          <a:ext cx="462195" cy="659281"/>
          <a:chOff x="1344135" y="1600028"/>
          <a:chExt cx="524230" cy="659281"/>
        </a:xfrm>
      </xdr:grpSpPr>
      <xdr:sp macro="" textlink="">
        <xdr:nvSpPr>
          <xdr:cNvPr id="19" name="円弧 18"/>
          <xdr:cNvSpPr/>
        </xdr:nvSpPr>
        <xdr:spPr>
          <a:xfrm rot="2016852">
            <a:off x="1344135" y="1600028"/>
            <a:ext cx="452780" cy="659281"/>
          </a:xfrm>
          <a:prstGeom prst="arc">
            <a:avLst>
              <a:gd name="adj1" fmla="val 16200000"/>
              <a:gd name="adj2" fmla="val 45419"/>
            </a:avLst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0" name="直線コネクタ 19"/>
          <xdr:cNvCxnSpPr/>
        </xdr:nvCxnSpPr>
        <xdr:spPr>
          <a:xfrm>
            <a:off x="1747960" y="1655885"/>
            <a:ext cx="12040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8</xdr:col>
      <xdr:colOff>57150</xdr:colOff>
      <xdr:row>1</xdr:row>
      <xdr:rowOff>171450</xdr:rowOff>
    </xdr:from>
    <xdr:to>
      <xdr:col>14</xdr:col>
      <xdr:colOff>285750</xdr:colOff>
      <xdr:row>2</xdr:row>
      <xdr:rowOff>78996</xdr:rowOff>
    </xdr:to>
    <xdr:sp macro="[0]!パソコンで出題" textlink="">
      <xdr:nvSpPr>
        <xdr:cNvPr id="21" name="額縁 20"/>
        <xdr:cNvSpPr/>
      </xdr:nvSpPr>
      <xdr:spPr>
        <a:xfrm>
          <a:off x="3076575" y="685800"/>
          <a:ext cx="2619375" cy="288546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 b="1"/>
            <a:t>パソコンに問題を出させる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209551</xdr:colOff>
      <xdr:row>3</xdr:row>
      <xdr:rowOff>132018</xdr:rowOff>
    </xdr:from>
    <xdr:to>
      <xdr:col>13</xdr:col>
      <xdr:colOff>502907</xdr:colOff>
      <xdr:row>5</xdr:row>
      <xdr:rowOff>95250</xdr:rowOff>
    </xdr:to>
    <xdr:sp macro="[0]!わり算_実行" textlink="">
      <xdr:nvSpPr>
        <xdr:cNvPr id="2" name="額縁 1"/>
        <xdr:cNvSpPr/>
      </xdr:nvSpPr>
      <xdr:spPr>
        <a:xfrm>
          <a:off x="3390901" y="703518"/>
          <a:ext cx="2295524" cy="401382"/>
        </a:xfrm>
        <a:prstGeom prst="beve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実行</a:t>
          </a:r>
          <a:r>
            <a:rPr kumimoji="1" lang="en-US" altLang="ja-JP" sz="1000" b="1">
              <a:solidFill>
                <a:schemeClr val="tx1"/>
              </a:solidFill>
            </a:rPr>
            <a:t>(</a:t>
          </a:r>
          <a:r>
            <a:rPr kumimoji="1" lang="ja-JP" altLang="en-US" sz="1000" b="1">
              <a:solidFill>
                <a:schemeClr val="tx1"/>
              </a:solidFill>
            </a:rPr>
            <a:t>数字を入れて答えを表示）　</a:t>
          </a:r>
        </a:p>
      </xdr:txBody>
    </xdr:sp>
    <xdr:clientData/>
  </xdr:twoCellAnchor>
  <xdr:twoCellAnchor editAs="absolute">
    <xdr:from>
      <xdr:col>8</xdr:col>
      <xdr:colOff>247649</xdr:colOff>
      <xdr:row>0</xdr:row>
      <xdr:rowOff>152400</xdr:rowOff>
    </xdr:from>
    <xdr:to>
      <xdr:col>12</xdr:col>
      <xdr:colOff>352424</xdr:colOff>
      <xdr:row>2</xdr:row>
      <xdr:rowOff>113568</xdr:rowOff>
    </xdr:to>
    <xdr:sp macro="[0]!元に戻す" textlink="">
      <xdr:nvSpPr>
        <xdr:cNvPr id="4" name="額縁 3"/>
        <xdr:cNvSpPr/>
      </xdr:nvSpPr>
      <xdr:spPr>
        <a:xfrm>
          <a:off x="3428999" y="152400"/>
          <a:ext cx="1704975" cy="313593"/>
        </a:xfrm>
        <a:prstGeom prst="beve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+mn-ea"/>
              <a:ea typeface="+mn-ea"/>
            </a:rPr>
            <a:t>プログラムをやり直す</a:t>
          </a:r>
        </a:p>
      </xdr:txBody>
    </xdr:sp>
    <xdr:clientData/>
  </xdr:twoCellAnchor>
  <xdr:twoCellAnchor>
    <xdr:from>
      <xdr:col>2</xdr:col>
      <xdr:colOff>2523565</xdr:colOff>
      <xdr:row>112</xdr:row>
      <xdr:rowOff>33619</xdr:rowOff>
    </xdr:from>
    <xdr:to>
      <xdr:col>2</xdr:col>
      <xdr:colOff>2641938</xdr:colOff>
      <xdr:row>112</xdr:row>
      <xdr:rowOff>151073</xdr:rowOff>
    </xdr:to>
    <xdr:sp macro="" textlink="">
      <xdr:nvSpPr>
        <xdr:cNvPr id="6" name="曲折矢印 5"/>
        <xdr:cNvSpPr>
          <a:spLocks noChangeAspect="1"/>
        </xdr:cNvSpPr>
      </xdr:nvSpPr>
      <xdr:spPr>
        <a:xfrm rot="16200000" flipV="1">
          <a:off x="3302834" y="23262953"/>
          <a:ext cx="117454" cy="118373"/>
        </a:xfrm>
        <a:prstGeom prst="bentArrow">
          <a:avLst>
            <a:gd name="adj1" fmla="val 20563"/>
            <a:gd name="adj2" fmla="val 28328"/>
            <a:gd name="adj3" fmla="val 25000"/>
            <a:gd name="adj4" fmla="val 52814"/>
          </a:avLst>
        </a:prstGeom>
        <a:solidFill>
          <a:schemeClr val="accent2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31750</xdr:colOff>
      <xdr:row>15</xdr:row>
      <xdr:rowOff>34925</xdr:rowOff>
    </xdr:from>
    <xdr:to>
      <xdr:col>6</xdr:col>
      <xdr:colOff>347628</xdr:colOff>
      <xdr:row>15</xdr:row>
      <xdr:rowOff>333375</xdr:rowOff>
    </xdr:to>
    <xdr:sp macro="" textlink="">
      <xdr:nvSpPr>
        <xdr:cNvPr id="39" name="1の位"/>
        <xdr:cNvSpPr txBox="1"/>
      </xdr:nvSpPr>
      <xdr:spPr>
        <a:xfrm>
          <a:off x="2413000" y="3393009"/>
          <a:ext cx="315878" cy="29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400" b="1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ＤＨＰ特太ゴシック体" pitchFamily="2" charset="-128"/>
            </a:rPr>
            <a:t>×</a:t>
          </a:r>
          <a:endParaRPr kumimoji="1" lang="ja-JP" altLang="en-US" sz="1400" b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ea typeface="ＤＨＰ特太ゴシック体" pitchFamily="2" charset="-128"/>
          </a:endParaRPr>
        </a:p>
      </xdr:txBody>
    </xdr:sp>
    <xdr:clientData/>
  </xdr:twoCellAnchor>
  <xdr:twoCellAnchor editAs="oneCell">
    <xdr:from>
      <xdr:col>5</xdr:col>
      <xdr:colOff>48668</xdr:colOff>
      <xdr:row>15</xdr:row>
      <xdr:rowOff>34764</xdr:rowOff>
    </xdr:from>
    <xdr:to>
      <xdr:col>5</xdr:col>
      <xdr:colOff>365125</xdr:colOff>
      <xdr:row>15</xdr:row>
      <xdr:rowOff>333376</xdr:rowOff>
    </xdr:to>
    <xdr:sp macro="" textlink="">
      <xdr:nvSpPr>
        <xdr:cNvPr id="40" name="10の位"/>
        <xdr:cNvSpPr txBox="1"/>
      </xdr:nvSpPr>
      <xdr:spPr>
        <a:xfrm>
          <a:off x="2030146" y="3392848"/>
          <a:ext cx="322807" cy="298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400" b="1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ＤＨＰ特太ゴシック体" pitchFamily="2" charset="-128"/>
            </a:rPr>
            <a:t>○</a:t>
          </a:r>
          <a:endParaRPr kumimoji="1" lang="ja-JP" altLang="en-US" sz="1400" b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ea typeface="ＤＨＰ特太ゴシック体" pitchFamily="2" charset="-128"/>
          </a:endParaRPr>
        </a:p>
      </xdr:txBody>
    </xdr:sp>
    <xdr:clientData/>
  </xdr:twoCellAnchor>
  <xdr:twoCellAnchor editAs="oneCell">
    <xdr:from>
      <xdr:col>4</xdr:col>
      <xdr:colOff>47624</xdr:colOff>
      <xdr:row>15</xdr:row>
      <xdr:rowOff>38240</xdr:rowOff>
    </xdr:from>
    <xdr:to>
      <xdr:col>4</xdr:col>
      <xdr:colOff>361533</xdr:colOff>
      <xdr:row>15</xdr:row>
      <xdr:rowOff>333724</xdr:rowOff>
    </xdr:to>
    <xdr:sp macro="" textlink="">
      <xdr:nvSpPr>
        <xdr:cNvPr id="41" name="100の位"/>
        <xdr:cNvSpPr txBox="1"/>
      </xdr:nvSpPr>
      <xdr:spPr>
        <a:xfrm>
          <a:off x="1629330" y="3396324"/>
          <a:ext cx="313909" cy="2954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600" b="1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ＤＨＰ特太ゴシック体" pitchFamily="2" charset="-128"/>
            </a:rPr>
            <a:t>×</a:t>
          </a:r>
          <a:endParaRPr kumimoji="1" lang="ja-JP" altLang="en-US" sz="1600" b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ea typeface="ＤＨＰ特太ゴシック体" pitchFamily="2" charset="-128"/>
          </a:endParaRPr>
        </a:p>
      </xdr:txBody>
    </xdr:sp>
    <xdr:clientData/>
  </xdr:twoCellAnchor>
  <xdr:twoCellAnchor editAs="oneCell">
    <xdr:from>
      <xdr:col>4</xdr:col>
      <xdr:colOff>47626</xdr:colOff>
      <xdr:row>14</xdr:row>
      <xdr:rowOff>156980</xdr:rowOff>
    </xdr:from>
    <xdr:to>
      <xdr:col>4</xdr:col>
      <xdr:colOff>326970</xdr:colOff>
      <xdr:row>15</xdr:row>
      <xdr:rowOff>20516</xdr:rowOff>
    </xdr:to>
    <xdr:sp macro="[0]!商の立つ位置は" textlink="">
      <xdr:nvSpPr>
        <xdr:cNvPr id="7" name="順番あ"/>
        <xdr:cNvSpPr/>
      </xdr:nvSpPr>
      <xdr:spPr>
        <a:xfrm>
          <a:off x="1628776" y="2700155"/>
          <a:ext cx="279344" cy="244536"/>
        </a:xfrm>
        <a:prstGeom prst="bevel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あ</a:t>
          </a:r>
        </a:p>
      </xdr:txBody>
    </xdr:sp>
    <xdr:clientData/>
  </xdr:twoCellAnchor>
  <xdr:twoCellAnchor editAs="oneCell">
    <xdr:from>
      <xdr:col>5</xdr:col>
      <xdr:colOff>104775</xdr:colOff>
      <xdr:row>14</xdr:row>
      <xdr:rowOff>156980</xdr:rowOff>
    </xdr:from>
    <xdr:to>
      <xdr:col>6</xdr:col>
      <xdr:colOff>2082</xdr:colOff>
      <xdr:row>15</xdr:row>
      <xdr:rowOff>20516</xdr:rowOff>
    </xdr:to>
    <xdr:sp macro="[0]!商の立つ位置は" textlink="">
      <xdr:nvSpPr>
        <xdr:cNvPr id="25" name="順番い"/>
        <xdr:cNvSpPr/>
      </xdr:nvSpPr>
      <xdr:spPr>
        <a:xfrm>
          <a:off x="2085975" y="2700155"/>
          <a:ext cx="278307" cy="244536"/>
        </a:xfrm>
        <a:prstGeom prst="bevel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い</a:t>
          </a:r>
        </a:p>
      </xdr:txBody>
    </xdr:sp>
    <xdr:clientData/>
  </xdr:twoCellAnchor>
  <xdr:twoCellAnchor editAs="oneCell">
    <xdr:from>
      <xdr:col>6</xdr:col>
      <xdr:colOff>102312</xdr:colOff>
      <xdr:row>14</xdr:row>
      <xdr:rowOff>156980</xdr:rowOff>
    </xdr:from>
    <xdr:to>
      <xdr:col>6</xdr:col>
      <xdr:colOff>352425</xdr:colOff>
      <xdr:row>15</xdr:row>
      <xdr:rowOff>9525</xdr:rowOff>
    </xdr:to>
    <xdr:sp macro="[0]!商の立つ位置は" textlink="">
      <xdr:nvSpPr>
        <xdr:cNvPr id="26" name="順番う"/>
        <xdr:cNvSpPr/>
      </xdr:nvSpPr>
      <xdr:spPr>
        <a:xfrm>
          <a:off x="2483562" y="2700155"/>
          <a:ext cx="250113" cy="233545"/>
        </a:xfrm>
        <a:prstGeom prst="bevel">
          <a:avLst/>
        </a:prstGeom>
        <a:solidFill>
          <a:srgbClr val="FFCC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う</a:t>
          </a:r>
        </a:p>
      </xdr:txBody>
    </xdr:sp>
    <xdr:clientData/>
  </xdr:twoCellAnchor>
  <xdr:twoCellAnchor editAs="oneCell">
    <xdr:from>
      <xdr:col>2</xdr:col>
      <xdr:colOff>323850</xdr:colOff>
      <xdr:row>15</xdr:row>
      <xdr:rowOff>305703</xdr:rowOff>
    </xdr:from>
    <xdr:to>
      <xdr:col>4</xdr:col>
      <xdr:colOff>49445</xdr:colOff>
      <xdr:row>17</xdr:row>
      <xdr:rowOff>222034</xdr:rowOff>
    </xdr:to>
    <xdr:grpSp>
      <xdr:nvGrpSpPr>
        <xdr:cNvPr id="50" name="グループ化 49"/>
        <xdr:cNvGrpSpPr/>
      </xdr:nvGrpSpPr>
      <xdr:grpSpPr>
        <a:xfrm>
          <a:off x="1041400" y="3779153"/>
          <a:ext cx="462195" cy="659281"/>
          <a:chOff x="1344135" y="1600028"/>
          <a:chExt cx="524230" cy="659281"/>
        </a:xfrm>
      </xdr:grpSpPr>
      <xdr:sp macro="" textlink="">
        <xdr:nvSpPr>
          <xdr:cNvPr id="52" name="円弧 51"/>
          <xdr:cNvSpPr/>
        </xdr:nvSpPr>
        <xdr:spPr>
          <a:xfrm rot="2016852">
            <a:off x="1344135" y="1600028"/>
            <a:ext cx="452780" cy="659281"/>
          </a:xfrm>
          <a:prstGeom prst="arc">
            <a:avLst>
              <a:gd name="adj1" fmla="val 16200000"/>
              <a:gd name="adj2" fmla="val 45419"/>
            </a:avLst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" name="直線コネクタ 53"/>
          <xdr:cNvCxnSpPr/>
        </xdr:nvCxnSpPr>
        <xdr:spPr>
          <a:xfrm>
            <a:off x="1747960" y="1655885"/>
            <a:ext cx="12040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8</xdr:col>
      <xdr:colOff>313181</xdr:colOff>
      <xdr:row>15</xdr:row>
      <xdr:rowOff>0</xdr:rowOff>
    </xdr:from>
    <xdr:to>
      <xdr:col>12</xdr:col>
      <xdr:colOff>3174</xdr:colOff>
      <xdr:row>15</xdr:row>
      <xdr:rowOff>256443</xdr:rowOff>
    </xdr:to>
    <xdr:sp macro="[0]!隠す" textlink="">
      <xdr:nvSpPr>
        <xdr:cNvPr id="33" name="順番1"/>
        <xdr:cNvSpPr/>
      </xdr:nvSpPr>
      <xdr:spPr>
        <a:xfrm>
          <a:off x="3494531" y="2924175"/>
          <a:ext cx="1277493" cy="256443"/>
        </a:xfrm>
        <a:prstGeom prst="bevel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○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をかくす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0"/>
  <sheetViews>
    <sheetView tabSelected="1" workbookViewId="0">
      <selection activeCell="B13" sqref="B13"/>
    </sheetView>
    <sheetView workbookViewId="1"/>
  </sheetViews>
  <sheetFormatPr defaultRowHeight="13" x14ac:dyDescent="0.2"/>
  <cols>
    <col min="1" max="1" width="2.90625" customWidth="1"/>
    <col min="2" max="9" width="5.26953125" customWidth="1"/>
    <col min="10" max="12" width="5.90625" customWidth="1"/>
    <col min="13" max="13" width="5.08984375" customWidth="1"/>
    <col min="14" max="14" width="3.36328125" customWidth="1"/>
    <col min="15" max="15" width="6.453125" customWidth="1"/>
    <col min="16" max="21" width="5.08984375" customWidth="1"/>
    <col min="22" max="24" width="2.6328125" customWidth="1"/>
  </cols>
  <sheetData>
    <row r="1" spans="1:26" ht="40.5" customHeight="1" x14ac:dyDescent="0.2">
      <c r="A1" s="23"/>
      <c r="B1" s="75" t="s">
        <v>27</v>
      </c>
      <c r="C1" s="75"/>
      <c r="D1" s="75"/>
      <c r="E1" s="75"/>
      <c r="F1" s="73" t="s">
        <v>29</v>
      </c>
      <c r="G1" s="7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30" customHeight="1" x14ac:dyDescent="0.2">
      <c r="A2" s="23"/>
      <c r="B2" s="90">
        <v>993</v>
      </c>
      <c r="C2" s="90"/>
      <c r="D2" s="90"/>
      <c r="E2" s="25" t="s">
        <v>20</v>
      </c>
      <c r="F2" s="90">
        <v>72</v>
      </c>
      <c r="G2" s="90"/>
      <c r="H2" s="48" t="s">
        <v>14</v>
      </c>
      <c r="I2" s="49">
        <f>$B$2*$F$2</f>
        <v>71496</v>
      </c>
      <c r="J2" s="49"/>
      <c r="K2" s="49"/>
      <c r="L2" s="49"/>
      <c r="M2" s="23"/>
      <c r="N2" s="23"/>
      <c r="O2" s="23"/>
      <c r="P2" s="23"/>
      <c r="Q2" s="23"/>
      <c r="R2" s="23"/>
      <c r="S2" s="23"/>
      <c r="T2" s="23"/>
      <c r="U2" s="23"/>
      <c r="V2" s="24"/>
      <c r="W2" s="24"/>
      <c r="X2" s="24"/>
      <c r="Y2" s="24"/>
      <c r="Z2" s="24"/>
    </row>
    <row r="3" spans="1:26" ht="10.5" customHeight="1" x14ac:dyDescent="0.2">
      <c r="A3" s="23"/>
      <c r="B3" s="70"/>
      <c r="C3" s="26"/>
      <c r="D3" s="26"/>
      <c r="E3" s="27"/>
      <c r="F3" s="26"/>
      <c r="G3" s="26"/>
      <c r="H3" s="25"/>
      <c r="I3" s="28"/>
      <c r="J3" s="28"/>
      <c r="K3" s="28"/>
      <c r="L3" s="28"/>
      <c r="M3" s="23"/>
      <c r="N3" s="23"/>
      <c r="O3" s="23"/>
      <c r="P3" s="23"/>
      <c r="Q3" s="23"/>
      <c r="R3" s="23"/>
      <c r="S3" s="23"/>
      <c r="T3" s="23"/>
      <c r="U3" s="23"/>
      <c r="V3" s="24"/>
      <c r="W3" s="24"/>
      <c r="X3" s="24"/>
      <c r="Y3" s="24"/>
      <c r="Z3" s="24"/>
    </row>
    <row r="4" spans="1:26" ht="30" customHeight="1" x14ac:dyDescent="0.2">
      <c r="A4" s="23"/>
      <c r="B4" s="29" t="s">
        <v>15</v>
      </c>
      <c r="C4" s="29"/>
      <c r="D4" s="29"/>
      <c r="E4" s="30"/>
      <c r="F4" s="29"/>
      <c r="G4" s="29"/>
      <c r="H4" s="31"/>
      <c r="I4" s="32"/>
      <c r="J4" s="79" t="s">
        <v>17</v>
      </c>
      <c r="K4" s="79"/>
      <c r="L4" s="79"/>
      <c r="M4" s="23"/>
      <c r="N4" s="23"/>
      <c r="O4" s="23"/>
      <c r="P4" s="23"/>
      <c r="Q4" s="23"/>
      <c r="R4" s="23"/>
      <c r="S4" s="23"/>
      <c r="T4" s="23"/>
      <c r="U4" s="23"/>
      <c r="V4" s="24"/>
      <c r="W4" s="24"/>
      <c r="X4" s="24"/>
      <c r="Y4" s="24"/>
      <c r="Z4" s="24"/>
    </row>
    <row r="5" spans="1:26" ht="12.7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4"/>
      <c r="Y5" s="24"/>
      <c r="Z5" s="24"/>
    </row>
    <row r="6" spans="1:26" ht="30" customHeight="1" thickBot="1" x14ac:dyDescent="0.25">
      <c r="A6" s="23"/>
      <c r="B6" s="23"/>
      <c r="C6" s="23"/>
      <c r="D6" s="23"/>
      <c r="E6" s="23"/>
      <c r="F6" s="63"/>
      <c r="G6" s="63"/>
      <c r="H6" s="63"/>
      <c r="I6" s="23"/>
      <c r="J6" s="23"/>
      <c r="K6" s="23"/>
      <c r="L6" s="23"/>
      <c r="M6" s="23"/>
      <c r="N6" s="45"/>
      <c r="O6" s="23" t="s">
        <v>18</v>
      </c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</row>
    <row r="7" spans="1:26" ht="30" customHeight="1" x14ac:dyDescent="0.2">
      <c r="A7" s="23"/>
      <c r="B7" s="23"/>
      <c r="C7" s="23"/>
      <c r="D7" s="51">
        <f>INT($F$2/10)</f>
        <v>7</v>
      </c>
      <c r="E7" s="35">
        <f>MOD($F$2,10)</f>
        <v>2</v>
      </c>
      <c r="F7" s="51">
        <f>INT($B$2/100)</f>
        <v>9</v>
      </c>
      <c r="G7" s="35">
        <f>MOD(INT($B$2/10),10)</f>
        <v>9</v>
      </c>
      <c r="H7" s="35">
        <f>MOD($B$2,10)</f>
        <v>3</v>
      </c>
      <c r="I7" s="23"/>
      <c r="J7" s="23"/>
      <c r="K7" s="23"/>
      <c r="L7" s="23"/>
      <c r="M7" s="23"/>
      <c r="N7" s="46"/>
      <c r="O7" s="23" t="s">
        <v>19</v>
      </c>
      <c r="P7" s="23"/>
      <c r="Q7" s="23"/>
      <c r="R7" s="23"/>
      <c r="S7" s="23"/>
      <c r="T7" s="23"/>
      <c r="U7" s="23"/>
      <c r="V7" s="24"/>
      <c r="W7" s="24"/>
      <c r="X7" s="24"/>
      <c r="Y7" s="24"/>
      <c r="Z7" s="24"/>
    </row>
    <row r="8" spans="1:26" ht="42" customHeight="1" thickBot="1" x14ac:dyDescent="0.5">
      <c r="A8" s="23"/>
      <c r="B8" s="23"/>
      <c r="C8" s="23"/>
      <c r="D8" s="33"/>
      <c r="E8" s="33"/>
      <c r="F8" s="61"/>
      <c r="G8" s="71"/>
      <c r="H8" s="71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24"/>
      <c r="X8" s="24"/>
      <c r="Y8" s="24"/>
      <c r="Z8" s="24"/>
    </row>
    <row r="9" spans="1:26" ht="30" customHeight="1" x14ac:dyDescent="0.45">
      <c r="B9" s="23"/>
      <c r="C9" s="23"/>
      <c r="D9" s="33"/>
      <c r="E9" s="33"/>
      <c r="F9" s="60"/>
      <c r="G9" s="60"/>
      <c r="H9" s="7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4"/>
      <c r="X9" s="24"/>
      <c r="Y9" s="24"/>
      <c r="Z9" s="24"/>
    </row>
    <row r="10" spans="1:26" ht="42" customHeight="1" thickBot="1" x14ac:dyDescent="0.5">
      <c r="A10" s="23"/>
      <c r="B10" s="23"/>
      <c r="C10" s="23"/>
      <c r="D10" s="35"/>
      <c r="E10" s="47"/>
      <c r="F10" s="61"/>
      <c r="G10" s="61"/>
      <c r="H10" s="7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4"/>
      <c r="X10" s="24"/>
      <c r="Y10" s="24"/>
      <c r="Z10" s="24"/>
    </row>
    <row r="11" spans="1:26" ht="30" customHeight="1" x14ac:dyDescent="0.2">
      <c r="A11" s="23"/>
      <c r="B11" s="23"/>
      <c r="C11" s="23"/>
      <c r="D11" s="35"/>
      <c r="E11" s="47"/>
      <c r="F11" s="64"/>
      <c r="G11" s="65"/>
      <c r="H11" s="6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24"/>
      <c r="X11" s="24"/>
      <c r="Y11" s="24"/>
      <c r="Z11" s="24"/>
    </row>
    <row r="12" spans="1:26" ht="30" customHeight="1" thickBot="1" x14ac:dyDescent="0.25">
      <c r="A12" s="23"/>
      <c r="B12" s="23"/>
      <c r="C12" s="23"/>
      <c r="D12" s="35"/>
      <c r="E12" s="47"/>
      <c r="F12" s="63"/>
      <c r="G12" s="63"/>
      <c r="H12" s="6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4"/>
      <c r="X12" s="24"/>
      <c r="Y12" s="24"/>
      <c r="Z12" s="24"/>
    </row>
    <row r="13" spans="1:26" ht="30" customHeight="1" x14ac:dyDescent="0.2">
      <c r="A13" s="23"/>
      <c r="B13" s="23"/>
      <c r="C13" s="23"/>
      <c r="D13" s="23"/>
      <c r="E13" s="23"/>
      <c r="F13" s="66"/>
      <c r="G13" s="66"/>
      <c r="H13" s="6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4"/>
      <c r="X13" s="24"/>
      <c r="Y13" s="24"/>
      <c r="Z13" s="24"/>
    </row>
    <row r="14" spans="1:26" ht="4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  <c r="W14" s="24"/>
      <c r="X14" s="24"/>
      <c r="Y14" s="24"/>
      <c r="Z14" s="24"/>
    </row>
    <row r="15" spans="1:26" ht="150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24"/>
      <c r="X15" s="24"/>
      <c r="Y15" s="24"/>
      <c r="Z15" s="24"/>
    </row>
    <row r="16" spans="1:26" ht="30" customHeight="1" thickBot="1" x14ac:dyDescent="0.5">
      <c r="A16" s="23"/>
      <c r="B16" s="23"/>
      <c r="C16" s="23"/>
      <c r="D16" s="23"/>
      <c r="E16" s="23"/>
      <c r="F16" s="34" t="str">
        <f>IF(INT($J16/100),MOD(INT($J16/100),10),"")</f>
        <v/>
      </c>
      <c r="G16" s="34">
        <f>IF(INT($J16/10),MOD(INT($J16/10),10),"")</f>
        <v>1</v>
      </c>
      <c r="H16" s="34">
        <f>MOD($J16,10)</f>
        <v>3</v>
      </c>
      <c r="I16" s="23"/>
      <c r="J16" s="77">
        <f>INT($B$2/$F$2)</f>
        <v>13</v>
      </c>
      <c r="K16" s="77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24"/>
      <c r="X16" s="24"/>
      <c r="Y16" s="24"/>
      <c r="Z16" s="24"/>
    </row>
    <row r="17" spans="1:26" ht="30" customHeight="1" x14ac:dyDescent="0.2">
      <c r="A17" s="23"/>
      <c r="B17" s="80" t="s">
        <v>28</v>
      </c>
      <c r="C17" s="80"/>
      <c r="D17" s="51">
        <f>INT($F$2/10)</f>
        <v>7</v>
      </c>
      <c r="E17" s="35">
        <f>MOD($F$2,10)</f>
        <v>2</v>
      </c>
      <c r="F17" s="51">
        <f>INT($B$2/100)</f>
        <v>9</v>
      </c>
      <c r="G17" s="35">
        <f>MOD(INT($B$2/10),10)</f>
        <v>9</v>
      </c>
      <c r="H17" s="35">
        <f>MOD($B$2,10)</f>
        <v>3</v>
      </c>
      <c r="I17" s="23"/>
      <c r="J17" s="77">
        <f>B2</f>
        <v>993</v>
      </c>
      <c r="K17" s="77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4"/>
      <c r="X17" s="24"/>
      <c r="Y17" s="24"/>
      <c r="Z17" s="24"/>
    </row>
    <row r="18" spans="1:26" ht="42.75" customHeight="1" thickBot="1" x14ac:dyDescent="0.5">
      <c r="A18" s="23"/>
      <c r="B18" s="67"/>
      <c r="C18" s="68"/>
      <c r="D18" s="23"/>
      <c r="E18" s="33"/>
      <c r="F18" s="34">
        <f>IF(INT($J18/100),MOD(INT($J18/100),10),"")</f>
        <v>8</v>
      </c>
      <c r="G18" s="34">
        <f>IF(INT($J18/10),MOD(INT($J18/10),10),"")</f>
        <v>0</v>
      </c>
      <c r="H18" s="34">
        <f>MOD($J18,10)</f>
        <v>0</v>
      </c>
      <c r="I18" s="23"/>
      <c r="J18" s="81">
        <v>800</v>
      </c>
      <c r="K18" s="81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4"/>
      <c r="X18" s="24"/>
      <c r="Y18" s="24"/>
      <c r="Z18" s="24"/>
    </row>
    <row r="19" spans="1:26" ht="42.75" customHeight="1" x14ac:dyDescent="0.45">
      <c r="A19" s="23"/>
      <c r="B19" s="69"/>
      <c r="C19" s="68"/>
      <c r="D19" s="33" t="str">
        <f>IF(INT($J$19/1000),MOD(INT($J$19/1000),10),"")</f>
        <v/>
      </c>
      <c r="F19" s="58">
        <f>IF(INT($J19/100),MOD(INT($J19/100),10),"")</f>
        <v>1</v>
      </c>
      <c r="G19" s="58">
        <f>IF(INT($J19/10),MOD(INT($J19/10),10),"")</f>
        <v>9</v>
      </c>
      <c r="H19" s="58">
        <f>MOD($J19,10)</f>
        <v>3</v>
      </c>
      <c r="I19" s="23"/>
      <c r="J19" s="77">
        <f>J17-J18</f>
        <v>193</v>
      </c>
      <c r="K19" s="77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</row>
    <row r="20" spans="1:26" ht="42.75" customHeight="1" thickBot="1" x14ac:dyDescent="0.5">
      <c r="A20" s="23"/>
      <c r="B20" s="23"/>
      <c r="C20" s="23"/>
      <c r="D20" s="33"/>
      <c r="E20" s="33"/>
      <c r="F20" s="34" t="str">
        <f t="shared" ref="F20:F23" si="0">IF(INT($J20/100),MOD(INT($J20/100),10),"")</f>
        <v/>
      </c>
      <c r="G20" s="34" t="str">
        <f>IF(INT($J20/10),MOD(INT($J20/10),10),"")</f>
        <v/>
      </c>
      <c r="H20" s="34">
        <f t="shared" ref="H20:H23" si="1">MOD($J20,10)</f>
        <v>0</v>
      </c>
      <c r="I20" s="23"/>
      <c r="J20" s="81">
        <v>0</v>
      </c>
      <c r="K20" s="81"/>
      <c r="M20" s="23"/>
      <c r="N20" s="23"/>
      <c r="O20" s="23"/>
      <c r="P20" s="23"/>
      <c r="Q20" s="23"/>
      <c r="R20" s="23"/>
      <c r="S20" s="23"/>
      <c r="T20" s="23"/>
      <c r="U20" s="23"/>
      <c r="V20" s="24"/>
      <c r="W20" s="24"/>
      <c r="X20" s="24"/>
      <c r="Y20" s="24"/>
      <c r="Z20" s="24"/>
    </row>
    <row r="21" spans="1:26" ht="42.75" customHeight="1" x14ac:dyDescent="0.45">
      <c r="A21" s="23"/>
      <c r="B21" s="23"/>
      <c r="C21" s="23"/>
      <c r="D21" s="33"/>
      <c r="E21" s="33"/>
      <c r="F21" s="58">
        <f t="shared" si="0"/>
        <v>1</v>
      </c>
      <c r="G21" s="58">
        <f t="shared" ref="G21:G23" si="2">IF(INT($J21/10),MOD(INT($J21/10),10),"")</f>
        <v>9</v>
      </c>
      <c r="H21" s="58">
        <f t="shared" si="1"/>
        <v>3</v>
      </c>
      <c r="I21" s="23"/>
      <c r="J21" s="77">
        <f>J19-J20</f>
        <v>193</v>
      </c>
      <c r="K21" s="77"/>
      <c r="M21" s="23"/>
      <c r="N21" s="23"/>
      <c r="O21" s="23"/>
      <c r="P21" s="23"/>
      <c r="Q21" s="23"/>
      <c r="R21" s="23"/>
      <c r="S21" s="23"/>
      <c r="T21" s="23"/>
      <c r="U21" s="23"/>
      <c r="V21" s="24"/>
      <c r="W21" s="24"/>
      <c r="X21" s="24"/>
      <c r="Y21" s="24"/>
      <c r="Z21" s="24"/>
    </row>
    <row r="22" spans="1:26" ht="42.75" customHeight="1" thickBot="1" x14ac:dyDescent="0.5">
      <c r="A22" s="23"/>
      <c r="B22" s="23"/>
      <c r="C22" s="23"/>
      <c r="D22" s="33"/>
      <c r="E22" s="33"/>
      <c r="F22" s="34" t="str">
        <f t="shared" si="0"/>
        <v/>
      </c>
      <c r="G22" s="34">
        <f t="shared" si="2"/>
        <v>2</v>
      </c>
      <c r="H22" s="34">
        <f t="shared" si="1"/>
        <v>8</v>
      </c>
      <c r="I22" s="23"/>
      <c r="J22" s="81">
        <v>28</v>
      </c>
      <c r="K22" s="81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</row>
    <row r="23" spans="1:26" ht="30" customHeight="1" x14ac:dyDescent="0.45">
      <c r="A23" s="23"/>
      <c r="B23" s="23"/>
      <c r="C23" s="23"/>
      <c r="D23" s="35" t="str">
        <f>IF(INT($I$25/10000),MOD(INT($I$25/10000),10),"")</f>
        <v/>
      </c>
      <c r="E23" s="35" t="str">
        <f>IF(INT($I$25/1000),MOD(INT($I$25/1000),10),"")</f>
        <v/>
      </c>
      <c r="F23" s="58">
        <f t="shared" si="0"/>
        <v>1</v>
      </c>
      <c r="G23" s="58">
        <f t="shared" si="2"/>
        <v>6</v>
      </c>
      <c r="H23" s="58">
        <f t="shared" si="1"/>
        <v>5</v>
      </c>
      <c r="I23" s="23"/>
      <c r="J23" s="77">
        <f>J21-J22</f>
        <v>165</v>
      </c>
      <c r="K23" s="77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4"/>
      <c r="X23" s="24"/>
      <c r="Y23" s="24"/>
      <c r="Z23" s="24"/>
    </row>
    <row r="24" spans="1:26" ht="17.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  <c r="W24" s="24"/>
      <c r="X24" s="24"/>
      <c r="Y24" s="24"/>
      <c r="Z24" s="24"/>
    </row>
    <row r="25" spans="1:26" ht="35.25" customHeight="1" x14ac:dyDescent="0.2">
      <c r="A25" s="23"/>
      <c r="B25" s="76">
        <f>$B$2</f>
        <v>993</v>
      </c>
      <c r="C25" s="76"/>
      <c r="D25" s="76"/>
      <c r="E25" s="25" t="s">
        <v>20</v>
      </c>
      <c r="F25" s="76">
        <f>$F$2</f>
        <v>72</v>
      </c>
      <c r="G25" s="76"/>
      <c r="H25" s="25" t="s">
        <v>14</v>
      </c>
      <c r="I25" s="78">
        <f>INT($B$2/$F$2)</f>
        <v>13</v>
      </c>
      <c r="J25" s="78"/>
      <c r="K25" s="78"/>
      <c r="L25" s="52" t="s">
        <v>22</v>
      </c>
      <c r="M25" s="78">
        <f>MOD($B$2,$F$2)</f>
        <v>57</v>
      </c>
      <c r="N25" s="78"/>
      <c r="O25" s="23"/>
      <c r="P25" s="23"/>
      <c r="Q25" s="23"/>
      <c r="R25" s="23"/>
      <c r="S25" s="23"/>
      <c r="T25" s="23"/>
      <c r="U25" s="23"/>
      <c r="V25" s="24"/>
      <c r="W25" s="24"/>
      <c r="X25" s="24"/>
      <c r="Y25" s="24"/>
      <c r="Z25" s="24"/>
    </row>
    <row r="26" spans="1:26" ht="17.899999999999999" customHeight="1" x14ac:dyDescent="0.2">
      <c r="A26" s="23"/>
      <c r="B26" s="23"/>
      <c r="C26" s="23"/>
      <c r="D26" s="23"/>
      <c r="E26" s="23"/>
      <c r="F26" s="23"/>
      <c r="G26" s="23"/>
      <c r="H26" s="23"/>
      <c r="I26" s="50" t="s">
        <v>23</v>
      </c>
      <c r="J26" s="50" t="s">
        <v>24</v>
      </c>
      <c r="K26" s="6" t="s">
        <v>25</v>
      </c>
      <c r="N26" s="23"/>
      <c r="O26" s="23"/>
      <c r="P26" s="23"/>
      <c r="Q26" s="23"/>
      <c r="R26" s="23"/>
      <c r="S26" s="23"/>
      <c r="T26" s="23"/>
      <c r="U26" s="23"/>
      <c r="V26" s="24"/>
      <c r="W26" s="24"/>
      <c r="X26" s="24"/>
      <c r="Y26" s="24"/>
      <c r="Z26" s="24"/>
    </row>
    <row r="27" spans="1:26" ht="24.75" customHeight="1" x14ac:dyDescent="0.2">
      <c r="A27" s="23"/>
      <c r="B27" s="23"/>
      <c r="C27" s="24"/>
      <c r="E27" s="24"/>
      <c r="F27" s="24"/>
      <c r="G27" s="23"/>
      <c r="H27" s="23"/>
      <c r="I27" s="37">
        <f>INT($I25/100)</f>
        <v>0</v>
      </c>
      <c r="J27" s="37">
        <f>MOD(INT($I25/10),10)</f>
        <v>1</v>
      </c>
      <c r="K27" s="37">
        <f>MOD($I25,10)</f>
        <v>3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4"/>
    </row>
    <row r="28" spans="1:26" ht="17.899999999999999" customHeight="1" x14ac:dyDescent="0.2">
      <c r="A28" s="24"/>
      <c r="B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7.899999999999999" customHeight="1" x14ac:dyDescent="0.2">
      <c r="A29" s="24"/>
      <c r="B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7.899999999999999" customHeight="1" x14ac:dyDescent="0.2">
      <c r="A30" s="24"/>
      <c r="B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7.899999999999999" customHeight="1" x14ac:dyDescent="0.2">
      <c r="A31" s="23"/>
      <c r="B31" s="23"/>
      <c r="C31" s="38"/>
      <c r="D31" s="39"/>
      <c r="E31" s="40"/>
      <c r="F31" s="41"/>
      <c r="G31" s="39"/>
      <c r="H31" s="42"/>
      <c r="I31" s="4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7.899999999999999" customHeight="1" x14ac:dyDescent="0.2">
      <c r="A32" s="24"/>
      <c r="B32" s="24"/>
      <c r="C32" s="24"/>
      <c r="D32" s="36"/>
      <c r="E32" s="44"/>
      <c r="F32" s="23"/>
      <c r="G32" s="36"/>
      <c r="H32" s="36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7.899999999999999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7.899999999999999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70" spans="39:39" x14ac:dyDescent="0.2">
      <c r="AM70" s="23"/>
    </row>
  </sheetData>
  <sheetProtection formatCells="0" selectLockedCells="1"/>
  <mergeCells count="18">
    <mergeCell ref="M25:N25"/>
    <mergeCell ref="J16:K16"/>
    <mergeCell ref="I25:K25"/>
    <mergeCell ref="J4:L4"/>
    <mergeCell ref="B25:D25"/>
    <mergeCell ref="F25:G25"/>
    <mergeCell ref="B17:C17"/>
    <mergeCell ref="J18:K18"/>
    <mergeCell ref="J19:K19"/>
    <mergeCell ref="J20:K20"/>
    <mergeCell ref="J21:K21"/>
    <mergeCell ref="J22:K22"/>
    <mergeCell ref="J23:K23"/>
    <mergeCell ref="F1:G1"/>
    <mergeCell ref="B1:E1"/>
    <mergeCell ref="B2:D2"/>
    <mergeCell ref="F2:G2"/>
    <mergeCell ref="J17:K17"/>
  </mergeCells>
  <phoneticPr fontId="1"/>
  <dataValidations count="4">
    <dataValidation type="whole" allowBlank="1" showInputMessage="1" showErrorMessage="1" sqref="B25:D25">
      <formula1>10</formula1>
      <formula2>999</formula2>
    </dataValidation>
    <dataValidation type="whole" allowBlank="1" showInputMessage="1" showErrorMessage="1" sqref="F25:G25">
      <formula1>2</formula1>
      <formula2>99</formula2>
    </dataValidation>
    <dataValidation type="custom" allowBlank="1" showInputMessage="1" showErrorMessage="1" error="上の条件を満たしてください" sqref="B2:D2">
      <formula1>AND(INT(B2/10)&gt;=1,B2&gt;=F2)</formula1>
    </dataValidation>
    <dataValidation type="custom" allowBlank="1" showInputMessage="1" showErrorMessage="1" error="上の条件を満たしてください" sqref="F2:G2">
      <formula1>AND(INT(F2/10)&lt;10,F2&gt;=2,F2&lt;=B2)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F17:H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19"/>
  <sheetViews>
    <sheetView showGridLines="0" showRowColHeaders="0" workbookViewId="0">
      <selection activeCell="C7" sqref="C7:H7"/>
    </sheetView>
    <sheetView showGridLines="0" tabSelected="1" workbookViewId="1">
      <selection activeCell="C9" sqref="C9:H9"/>
    </sheetView>
  </sheetViews>
  <sheetFormatPr defaultRowHeight="13" x14ac:dyDescent="0.2"/>
  <cols>
    <col min="1" max="1" width="5.26953125" customWidth="1"/>
    <col min="2" max="2" width="5" style="1" customWidth="1"/>
    <col min="3" max="3" width="5.26953125" style="8" customWidth="1"/>
    <col min="4" max="13" width="5.26953125" customWidth="1"/>
  </cols>
  <sheetData>
    <row r="1" spans="1:14" ht="13.5" customHeight="1" x14ac:dyDescent="0.2">
      <c r="A1" s="19"/>
      <c r="B1" s="19"/>
    </row>
    <row r="2" spans="1:14" ht="14.25" customHeight="1" x14ac:dyDescent="0.2">
      <c r="A2" s="19"/>
      <c r="B2" s="22" t="s">
        <v>16</v>
      </c>
      <c r="C2"/>
    </row>
    <row r="3" spans="1:14" ht="17.25" customHeight="1" x14ac:dyDescent="0.2">
      <c r="A3" s="19"/>
      <c r="B3" s="14" t="s">
        <v>0</v>
      </c>
      <c r="C3" s="89" t="s">
        <v>21</v>
      </c>
      <c r="D3" s="89"/>
      <c r="E3" s="89"/>
      <c r="F3" s="89"/>
      <c r="G3" s="89"/>
      <c r="H3" s="89"/>
    </row>
    <row r="4" spans="1:14" ht="17.25" customHeight="1" x14ac:dyDescent="0.2">
      <c r="A4" s="19"/>
      <c r="B4" s="57">
        <v>1</v>
      </c>
      <c r="C4" s="88"/>
      <c r="D4" s="88"/>
      <c r="E4" s="88"/>
      <c r="F4" s="88"/>
      <c r="G4" s="88"/>
      <c r="H4" s="88"/>
    </row>
    <row r="5" spans="1:14" ht="17.25" customHeight="1" x14ac:dyDescent="0.2">
      <c r="B5" s="57">
        <v>2</v>
      </c>
      <c r="C5" s="88"/>
      <c r="D5" s="88"/>
      <c r="E5" s="88"/>
      <c r="F5" s="88"/>
      <c r="G5" s="88"/>
      <c r="H5" s="88"/>
    </row>
    <row r="6" spans="1:14" ht="17.25" customHeight="1" x14ac:dyDescent="0.2">
      <c r="B6" s="57">
        <v>3</v>
      </c>
      <c r="C6" s="88"/>
      <c r="D6" s="88"/>
      <c r="E6" s="88"/>
      <c r="F6" s="88"/>
      <c r="G6" s="88"/>
      <c r="H6" s="88"/>
    </row>
    <row r="7" spans="1:14" ht="17.25" customHeight="1" x14ac:dyDescent="0.2">
      <c r="B7" s="59">
        <v>4</v>
      </c>
      <c r="C7" s="88"/>
      <c r="D7" s="88"/>
      <c r="E7" s="88"/>
      <c r="F7" s="88"/>
      <c r="G7" s="88"/>
      <c r="H7" s="88"/>
    </row>
    <row r="8" spans="1:14" ht="17.149999999999999" customHeight="1" x14ac:dyDescent="0.2">
      <c r="B8" s="15"/>
      <c r="C8" s="62"/>
      <c r="D8" s="62"/>
      <c r="E8" s="62"/>
      <c r="F8" s="62"/>
      <c r="G8" s="62"/>
      <c r="H8" s="62"/>
    </row>
    <row r="9" spans="1:14" ht="16.5" customHeight="1" x14ac:dyDescent="0.2">
      <c r="B9" s="15"/>
      <c r="C9" s="82" t="s">
        <v>32</v>
      </c>
      <c r="D9" s="83"/>
      <c r="E9" s="83"/>
      <c r="F9" s="83"/>
      <c r="G9" s="83"/>
      <c r="H9" s="84"/>
    </row>
    <row r="10" spans="1:14" ht="17.149999999999999" customHeight="1" x14ac:dyDescent="0.2">
      <c r="B10" s="15"/>
      <c r="C10" s="85" t="s">
        <v>31</v>
      </c>
      <c r="D10" s="86"/>
      <c r="E10" s="86"/>
      <c r="F10" s="86"/>
      <c r="G10" s="86"/>
      <c r="H10" s="87"/>
    </row>
    <row r="11" spans="1:14" ht="17.149999999999999" customHeight="1" x14ac:dyDescent="0.2">
      <c r="B11" s="15"/>
      <c r="C11" s="82" t="s">
        <v>33</v>
      </c>
      <c r="D11" s="83"/>
      <c r="E11" s="83"/>
      <c r="F11" s="83"/>
      <c r="G11" s="83"/>
      <c r="H11" s="84"/>
    </row>
    <row r="12" spans="1:14" ht="12.75" customHeight="1" x14ac:dyDescent="0.2">
      <c r="B12" s="15"/>
      <c r="C12" s="85" t="s">
        <v>30</v>
      </c>
      <c r="D12" s="86"/>
      <c r="E12" s="86"/>
      <c r="F12" s="86"/>
      <c r="G12" s="86"/>
      <c r="H12" s="87"/>
    </row>
    <row r="13" spans="1:14" ht="24" customHeight="1" x14ac:dyDescent="0.2">
      <c r="B13" s="8"/>
      <c r="H13" s="21"/>
      <c r="I13" s="21"/>
      <c r="J13" s="21"/>
      <c r="K13" s="21"/>
      <c r="L13" s="21"/>
      <c r="M13" s="21"/>
      <c r="N13" s="2"/>
    </row>
    <row r="14" spans="1:14" ht="27" customHeight="1" x14ac:dyDescent="0.2">
      <c r="B14" s="8"/>
      <c r="C14" s="89" t="s">
        <v>26</v>
      </c>
      <c r="D14" s="89"/>
      <c r="E14" s="89"/>
      <c r="F14" s="89"/>
      <c r="G14" s="89"/>
      <c r="H14" s="21"/>
      <c r="I14" s="21"/>
      <c r="J14" s="21"/>
      <c r="K14" s="21"/>
      <c r="L14" s="21"/>
      <c r="M14" s="21"/>
      <c r="N14" s="2"/>
    </row>
    <row r="15" spans="1:14" ht="30" customHeight="1" x14ac:dyDescent="0.2">
      <c r="A15" s="5"/>
      <c r="B15" s="8"/>
    </row>
    <row r="16" spans="1:14" ht="28.5" customHeight="1" thickBot="1" x14ac:dyDescent="0.25">
      <c r="B16" s="8"/>
      <c r="C16" s="53"/>
      <c r="D16" s="53"/>
      <c r="E16" s="54"/>
      <c r="F16" s="54"/>
      <c r="G16" s="54"/>
      <c r="H16" s="21"/>
    </row>
    <row r="17" spans="2:8" ht="30" customHeight="1" x14ac:dyDescent="0.2">
      <c r="B17" s="8"/>
      <c r="C17" s="51">
        <f>INT(Gamen1!$F$2/10)</f>
        <v>7</v>
      </c>
      <c r="D17" s="35">
        <f>MOD(Gamen1!$F$2,10)</f>
        <v>2</v>
      </c>
      <c r="E17" s="51">
        <f>INT(Gamen1!B2/100)</f>
        <v>9</v>
      </c>
      <c r="F17" s="35">
        <f>MOD(INT(Gamen1!B2/10),10)</f>
        <v>9</v>
      </c>
      <c r="G17" s="35">
        <f>MOD(Gamen1!B2,10)</f>
        <v>3</v>
      </c>
      <c r="H17" s="20"/>
    </row>
    <row r="18" spans="2:8" ht="30" customHeight="1" x14ac:dyDescent="0.2">
      <c r="B18" s="8"/>
      <c r="C18" s="5"/>
      <c r="H18" s="5"/>
    </row>
    <row r="19" spans="2:8" ht="30" customHeight="1" x14ac:dyDescent="0.2">
      <c r="B19" s="8"/>
      <c r="C19" s="1"/>
      <c r="G19" s="55"/>
      <c r="H19" s="56"/>
    </row>
    <row r="20" spans="2:8" ht="17.149999999999999" customHeight="1" x14ac:dyDescent="0.2">
      <c r="B20" s="8"/>
      <c r="C20" s="1"/>
      <c r="H20" s="5"/>
    </row>
    <row r="21" spans="2:8" ht="17.149999999999999" customHeight="1" x14ac:dyDescent="0.2">
      <c r="B21"/>
      <c r="C21" s="5"/>
      <c r="D21" s="5"/>
      <c r="E21" s="5"/>
      <c r="F21" s="5"/>
      <c r="G21" s="5"/>
      <c r="H21" s="5"/>
    </row>
    <row r="22" spans="2:8" ht="17.149999999999999" customHeight="1" x14ac:dyDescent="0.2">
      <c r="B22"/>
      <c r="C22" s="5"/>
      <c r="D22" s="5"/>
      <c r="E22" s="5"/>
      <c r="F22" s="5"/>
      <c r="G22" s="5"/>
      <c r="H22" s="5"/>
    </row>
    <row r="23" spans="2:8" ht="17.149999999999999" customHeight="1" x14ac:dyDescent="0.2">
      <c r="B23"/>
      <c r="C23"/>
    </row>
    <row r="24" spans="2:8" ht="17.149999999999999" customHeight="1" x14ac:dyDescent="0.2"/>
    <row r="25" spans="2:8" ht="17.149999999999999" customHeight="1" x14ac:dyDescent="0.2"/>
    <row r="26" spans="2:8" ht="17.149999999999999" customHeight="1" x14ac:dyDescent="0.2"/>
    <row r="27" spans="2:8" ht="17.149999999999999" customHeight="1" x14ac:dyDescent="0.2"/>
    <row r="28" spans="2:8" ht="17.149999999999999" customHeight="1" x14ac:dyDescent="0.2"/>
    <row r="29" spans="2:8" ht="17.149999999999999" customHeight="1" x14ac:dyDescent="0.2"/>
    <row r="30" spans="2:8" ht="17.149999999999999" customHeight="1" x14ac:dyDescent="0.2"/>
    <row r="31" spans="2:8" ht="17.149999999999999" customHeight="1" x14ac:dyDescent="0.2"/>
    <row r="32" spans="2:8" ht="17.149999999999999" customHeight="1" x14ac:dyDescent="0.2"/>
    <row r="33" spans="3:8" ht="17.149999999999999" customHeight="1" x14ac:dyDescent="0.2"/>
    <row r="34" spans="3:8" ht="17.149999999999999" customHeight="1" x14ac:dyDescent="0.2"/>
    <row r="35" spans="3:8" ht="17.149999999999999" customHeight="1" x14ac:dyDescent="0.2"/>
    <row r="36" spans="3:8" ht="17.149999999999999" customHeight="1" x14ac:dyDescent="0.2"/>
    <row r="37" spans="3:8" ht="17.149999999999999" customHeight="1" x14ac:dyDescent="0.2"/>
    <row r="38" spans="3:8" ht="17.149999999999999" customHeight="1" x14ac:dyDescent="0.2"/>
    <row r="39" spans="3:8" ht="17.149999999999999" customHeight="1" x14ac:dyDescent="0.2"/>
    <row r="40" spans="3:8" ht="17.149999999999999" customHeight="1" x14ac:dyDescent="0.2"/>
    <row r="41" spans="3:8" ht="17.149999999999999" customHeight="1" x14ac:dyDescent="0.2"/>
    <row r="42" spans="3:8" ht="17.149999999999999" customHeight="1" x14ac:dyDescent="0.2">
      <c r="C42" s="88"/>
      <c r="D42" s="88"/>
      <c r="E42" s="88"/>
      <c r="F42" s="88"/>
      <c r="G42" s="88"/>
      <c r="H42" s="88"/>
    </row>
    <row r="43" spans="3:8" ht="17.149999999999999" customHeight="1" x14ac:dyDescent="0.2">
      <c r="C43" s="88"/>
      <c r="D43" s="88"/>
      <c r="E43" s="88"/>
      <c r="F43" s="88"/>
      <c r="G43" s="88"/>
      <c r="H43" s="88"/>
    </row>
    <row r="44" spans="3:8" ht="17.149999999999999" customHeight="1" x14ac:dyDescent="0.2">
      <c r="C44" s="88"/>
      <c r="D44" s="88"/>
      <c r="E44" s="88"/>
      <c r="F44" s="88"/>
      <c r="G44" s="88"/>
      <c r="H44" s="88"/>
    </row>
    <row r="45" spans="3:8" ht="17.149999999999999" customHeight="1" x14ac:dyDescent="0.2">
      <c r="C45" s="88"/>
      <c r="D45" s="88"/>
      <c r="E45" s="88"/>
      <c r="F45" s="88"/>
      <c r="G45" s="88"/>
      <c r="H45" s="88"/>
    </row>
    <row r="46" spans="3:8" ht="17.149999999999999" customHeight="1" x14ac:dyDescent="0.2">
      <c r="C46" s="62"/>
      <c r="D46" s="62"/>
      <c r="E46" s="62"/>
      <c r="F46" s="62"/>
      <c r="G46" s="62"/>
      <c r="H46" s="62"/>
    </row>
    <row r="47" spans="3:8" ht="17.149999999999999" customHeight="1" x14ac:dyDescent="0.2">
      <c r="C47" s="82" t="s">
        <v>32</v>
      </c>
      <c r="D47" s="83"/>
      <c r="E47" s="83"/>
      <c r="F47" s="83"/>
      <c r="G47" s="83"/>
      <c r="H47" s="84"/>
    </row>
    <row r="48" spans="3:8" ht="17.149999999999999" customHeight="1" x14ac:dyDescent="0.2">
      <c r="C48" s="85" t="s">
        <v>31</v>
      </c>
      <c r="D48" s="86"/>
      <c r="E48" s="86"/>
      <c r="F48" s="86"/>
      <c r="G48" s="86"/>
      <c r="H48" s="87"/>
    </row>
    <row r="49" spans="3:8" ht="17.149999999999999" customHeight="1" x14ac:dyDescent="0.2">
      <c r="C49" s="82" t="s">
        <v>33</v>
      </c>
      <c r="D49" s="83"/>
      <c r="E49" s="83"/>
      <c r="F49" s="83"/>
      <c r="G49" s="83"/>
      <c r="H49" s="84"/>
    </row>
    <row r="50" spans="3:8" ht="17.149999999999999" customHeight="1" x14ac:dyDescent="0.2">
      <c r="C50" s="85" t="s">
        <v>30</v>
      </c>
      <c r="D50" s="86"/>
      <c r="E50" s="86"/>
      <c r="F50" s="86"/>
      <c r="G50" s="86"/>
      <c r="H50" s="87"/>
    </row>
    <row r="51" spans="3:8" ht="17.149999999999999" customHeight="1" x14ac:dyDescent="0.2"/>
    <row r="52" spans="3:8" ht="17.149999999999999" customHeight="1" x14ac:dyDescent="0.2"/>
    <row r="53" spans="3:8" ht="17.149999999999999" customHeight="1" x14ac:dyDescent="0.2"/>
    <row r="54" spans="3:8" ht="17.149999999999999" customHeight="1" x14ac:dyDescent="0.2"/>
    <row r="55" spans="3:8" ht="17.149999999999999" customHeight="1" x14ac:dyDescent="0.2"/>
    <row r="56" spans="3:8" ht="17.149999999999999" customHeight="1" x14ac:dyDescent="0.2"/>
    <row r="57" spans="3:8" ht="17.149999999999999" customHeight="1" x14ac:dyDescent="0.2"/>
    <row r="58" spans="3:8" ht="17.149999999999999" customHeight="1" x14ac:dyDescent="0.2"/>
    <row r="59" spans="3:8" ht="17.149999999999999" customHeight="1" x14ac:dyDescent="0.2"/>
    <row r="60" spans="3:8" ht="17.149999999999999" customHeight="1" x14ac:dyDescent="0.2"/>
    <row r="61" spans="3:8" ht="17.149999999999999" customHeight="1" x14ac:dyDescent="0.2"/>
    <row r="62" spans="3:8" ht="17.149999999999999" customHeight="1" x14ac:dyDescent="0.2"/>
    <row r="63" spans="3:8" ht="17.149999999999999" customHeight="1" x14ac:dyDescent="0.2"/>
    <row r="64" spans="3:8" ht="17.149999999999999" customHeight="1" x14ac:dyDescent="0.2"/>
    <row r="65" ht="17.149999999999999" customHeight="1" x14ac:dyDescent="0.2"/>
    <row r="66" ht="17.149999999999999" customHeight="1" x14ac:dyDescent="0.2"/>
    <row r="67" ht="17.149999999999999" customHeight="1" x14ac:dyDescent="0.2"/>
    <row r="68" ht="17.149999999999999" customHeight="1" x14ac:dyDescent="0.2"/>
    <row r="69" ht="17.149999999999999" customHeight="1" x14ac:dyDescent="0.2"/>
    <row r="70" ht="17.149999999999999" customHeight="1" x14ac:dyDescent="0.2"/>
    <row r="71" ht="17.149999999999999" customHeight="1" x14ac:dyDescent="0.2"/>
    <row r="72" ht="17.149999999999999" customHeight="1" x14ac:dyDescent="0.2"/>
    <row r="73" ht="17.149999999999999" customHeight="1" x14ac:dyDescent="0.2"/>
    <row r="74" ht="17.149999999999999" customHeight="1" x14ac:dyDescent="0.2"/>
    <row r="75" ht="17.149999999999999" customHeight="1" x14ac:dyDescent="0.2"/>
    <row r="76" ht="17.149999999999999" customHeight="1" x14ac:dyDescent="0.2"/>
    <row r="77" ht="18.649999999999999" customHeight="1" x14ac:dyDescent="0.2"/>
    <row r="78" ht="17.149999999999999" customHeight="1" x14ac:dyDescent="0.2"/>
    <row r="79" ht="17.149999999999999" customHeight="1" x14ac:dyDescent="0.2"/>
    <row r="80" ht="17.149999999999999" customHeight="1" x14ac:dyDescent="0.2"/>
    <row r="81" spans="2:2" ht="17.149999999999999" customHeight="1" x14ac:dyDescent="0.2"/>
    <row r="82" spans="2:2" ht="17.149999999999999" customHeight="1" x14ac:dyDescent="0.2"/>
    <row r="83" spans="2:2" ht="17.149999999999999" customHeight="1" x14ac:dyDescent="0.2"/>
    <row r="84" spans="2:2" ht="17.149999999999999" customHeight="1" x14ac:dyDescent="0.2"/>
    <row r="85" spans="2:2" ht="17.149999999999999" customHeight="1" x14ac:dyDescent="0.2"/>
    <row r="86" spans="2:2" ht="17.149999999999999" customHeight="1" x14ac:dyDescent="0.2"/>
    <row r="87" spans="2:2" ht="17.149999999999999" customHeight="1" x14ac:dyDescent="0.2"/>
    <row r="88" spans="2:2" ht="17.149999999999999" customHeight="1" x14ac:dyDescent="0.2"/>
    <row r="89" spans="2:2" ht="17.149999999999999" customHeight="1" x14ac:dyDescent="0.2"/>
    <row r="90" spans="2:2" ht="17.149999999999999" customHeight="1" x14ac:dyDescent="0.2"/>
    <row r="91" spans="2:2" ht="17.149999999999999" customHeight="1" x14ac:dyDescent="0.2"/>
    <row r="92" spans="2:2" ht="17.149999999999999" customHeight="1" x14ac:dyDescent="0.2"/>
    <row r="93" spans="2:2" ht="17.149999999999999" customHeight="1" x14ac:dyDescent="0.2"/>
    <row r="94" spans="2:2" ht="24.65" customHeight="1" x14ac:dyDescent="0.2">
      <c r="B94"/>
    </row>
    <row r="95" spans="2:2" ht="24.65" customHeight="1" x14ac:dyDescent="0.2">
      <c r="B95"/>
    </row>
    <row r="96" spans="2:2" ht="24.65" customHeight="1" x14ac:dyDescent="0.2">
      <c r="B96"/>
    </row>
    <row r="97" spans="2:12" ht="24.65" customHeight="1" x14ac:dyDescent="0.2"/>
    <row r="98" spans="2:12" ht="24.65" customHeight="1" x14ac:dyDescent="0.2"/>
    <row r="99" spans="2:12" ht="24.65" customHeight="1" x14ac:dyDescent="0.2"/>
    <row r="100" spans="2:12" ht="24.65" customHeight="1" x14ac:dyDescent="0.2"/>
    <row r="102" spans="2:12" ht="16.5" x14ac:dyDescent="0.2">
      <c r="B102" s="14" t="s">
        <v>0</v>
      </c>
      <c r="C102" s="9" t="s">
        <v>13</v>
      </c>
      <c r="J102" s="1"/>
      <c r="K102" s="1"/>
      <c r="L102" s="1"/>
    </row>
    <row r="103" spans="2:12" ht="16.5" x14ac:dyDescent="0.2">
      <c r="B103" s="9">
        <v>1</v>
      </c>
      <c r="C103" s="18"/>
      <c r="I103" s="1"/>
      <c r="J103" s="1"/>
      <c r="K103" s="1"/>
      <c r="L103" s="1"/>
    </row>
    <row r="104" spans="2:12" ht="16.5" x14ac:dyDescent="0.2">
      <c r="B104" s="9">
        <v>2</v>
      </c>
      <c r="C104" s="10"/>
      <c r="I104" s="1"/>
      <c r="J104" s="1"/>
      <c r="K104" s="1"/>
    </row>
    <row r="105" spans="2:12" ht="16.5" x14ac:dyDescent="0.2">
      <c r="B105" s="9">
        <v>3</v>
      </c>
      <c r="C105" s="10"/>
    </row>
    <row r="106" spans="2:12" ht="16.5" x14ac:dyDescent="0.2">
      <c r="B106" s="9">
        <v>4</v>
      </c>
      <c r="C106" s="4"/>
    </row>
    <row r="107" spans="2:12" ht="16.5" x14ac:dyDescent="0.2">
      <c r="B107" s="9">
        <v>5</v>
      </c>
      <c r="C107" s="10"/>
      <c r="H107" s="6"/>
      <c r="I107" s="6" t="s">
        <v>1</v>
      </c>
      <c r="J107" s="6" t="s">
        <v>2</v>
      </c>
      <c r="K107" s="6" t="s">
        <v>3</v>
      </c>
      <c r="L107" s="6" t="s">
        <v>4</v>
      </c>
    </row>
    <row r="108" spans="2:12" ht="16.5" x14ac:dyDescent="0.2">
      <c r="B108" s="15"/>
      <c r="C108" s="11"/>
      <c r="H108" s="3">
        <v>1</v>
      </c>
      <c r="I108" s="7">
        <v>398.5</v>
      </c>
      <c r="J108" s="7">
        <v>63</v>
      </c>
      <c r="K108" s="7"/>
      <c r="L108" s="7"/>
    </row>
    <row r="109" spans="2:12" ht="14" x14ac:dyDescent="0.2">
      <c r="B109" s="8"/>
      <c r="C109" s="16" t="s">
        <v>11</v>
      </c>
      <c r="H109" s="3">
        <v>2</v>
      </c>
      <c r="I109" s="7">
        <v>313.75</v>
      </c>
      <c r="J109" s="7">
        <v>79.5</v>
      </c>
      <c r="K109" s="7">
        <f>I109-I108</f>
        <v>-84.75</v>
      </c>
      <c r="L109" s="7">
        <f>J109-J108</f>
        <v>16.5</v>
      </c>
    </row>
    <row r="110" spans="2:12" ht="14" x14ac:dyDescent="0.2">
      <c r="B110" s="8"/>
      <c r="C110" s="17" t="s">
        <v>7</v>
      </c>
      <c r="H110" s="3">
        <v>3</v>
      </c>
      <c r="I110" s="7">
        <v>358</v>
      </c>
      <c r="J110" s="7">
        <v>99.75</v>
      </c>
      <c r="K110" s="7">
        <f t="shared" ref="K110:K115" si="0">I110-I109</f>
        <v>44.25</v>
      </c>
      <c r="L110" s="7">
        <f t="shared" ref="L110:L115" si="1">J110-J109</f>
        <v>20.25</v>
      </c>
    </row>
    <row r="111" spans="2:12" ht="14" x14ac:dyDescent="0.2">
      <c r="B111" s="8"/>
      <c r="C111" s="17" t="s">
        <v>8</v>
      </c>
      <c r="H111" s="3">
        <v>4</v>
      </c>
      <c r="I111" s="7">
        <v>312.25</v>
      </c>
      <c r="J111" s="7">
        <v>135.75</v>
      </c>
      <c r="K111" s="7">
        <f t="shared" si="0"/>
        <v>-45.75</v>
      </c>
      <c r="L111" s="7">
        <f t="shared" si="1"/>
        <v>36</v>
      </c>
    </row>
    <row r="112" spans="2:12" ht="14" x14ac:dyDescent="0.2">
      <c r="B112" s="8"/>
      <c r="C112" s="17" t="s">
        <v>10</v>
      </c>
      <c r="H112" s="3">
        <v>5</v>
      </c>
      <c r="I112" s="7">
        <v>379.75</v>
      </c>
      <c r="J112" s="7">
        <v>172.5</v>
      </c>
      <c r="K112" s="7">
        <f t="shared" si="0"/>
        <v>67.5</v>
      </c>
      <c r="L112" s="7">
        <f t="shared" si="1"/>
        <v>36.75</v>
      </c>
    </row>
    <row r="113" spans="2:12" ht="14" x14ac:dyDescent="0.2">
      <c r="B113" s="8"/>
      <c r="C113" s="16" t="s">
        <v>9</v>
      </c>
      <c r="H113" s="3">
        <v>6</v>
      </c>
      <c r="I113" s="7">
        <v>428.5</v>
      </c>
      <c r="J113" s="7">
        <v>138</v>
      </c>
      <c r="K113" s="7">
        <f t="shared" si="0"/>
        <v>48.75</v>
      </c>
      <c r="L113" s="7">
        <f t="shared" si="1"/>
        <v>-34.5</v>
      </c>
    </row>
    <row r="114" spans="2:12" x14ac:dyDescent="0.2">
      <c r="B114" s="8"/>
      <c r="H114" s="3">
        <v>7</v>
      </c>
      <c r="I114" s="7">
        <v>398.5</v>
      </c>
      <c r="J114" s="7">
        <v>63</v>
      </c>
      <c r="K114" s="7">
        <f t="shared" si="0"/>
        <v>-30</v>
      </c>
      <c r="L114" s="7">
        <f t="shared" si="1"/>
        <v>-75</v>
      </c>
    </row>
    <row r="115" spans="2:12" x14ac:dyDescent="0.2">
      <c r="B115" s="8"/>
      <c r="H115" s="3">
        <v>8</v>
      </c>
      <c r="I115" s="7"/>
      <c r="J115" s="7"/>
      <c r="K115" s="7">
        <f t="shared" si="0"/>
        <v>-398.5</v>
      </c>
      <c r="L115" s="7">
        <f t="shared" si="1"/>
        <v>-63</v>
      </c>
    </row>
    <row r="116" spans="2:12" ht="19" x14ac:dyDescent="0.2">
      <c r="B116" s="14" t="s">
        <v>0</v>
      </c>
      <c r="C116" s="12" t="s">
        <v>12</v>
      </c>
      <c r="H116" s="3"/>
      <c r="I116" s="3"/>
      <c r="J116" s="3"/>
      <c r="K116" s="3"/>
      <c r="L116" s="3"/>
    </row>
    <row r="117" spans="2:12" ht="16.5" x14ac:dyDescent="0.2">
      <c r="B117" s="9">
        <v>1</v>
      </c>
      <c r="C117" s="13" t="s">
        <v>5</v>
      </c>
    </row>
    <row r="118" spans="2:12" ht="16.5" x14ac:dyDescent="0.2">
      <c r="B118" s="9">
        <v>2</v>
      </c>
      <c r="C118" s="10" t="s">
        <v>6</v>
      </c>
    </row>
    <row r="119" spans="2:12" x14ac:dyDescent="0.2">
      <c r="B119"/>
    </row>
  </sheetData>
  <mergeCells count="18">
    <mergeCell ref="C3:H3"/>
    <mergeCell ref="C9:H9"/>
    <mergeCell ref="C10:H10"/>
    <mergeCell ref="C11:H11"/>
    <mergeCell ref="C12:H12"/>
    <mergeCell ref="C42:H42"/>
    <mergeCell ref="C14:G14"/>
    <mergeCell ref="C5:H5"/>
    <mergeCell ref="C4:H4"/>
    <mergeCell ref="C7:H7"/>
    <mergeCell ref="C6:H6"/>
    <mergeCell ref="C49:H49"/>
    <mergeCell ref="C50:H50"/>
    <mergeCell ref="C43:H43"/>
    <mergeCell ref="C44:H44"/>
    <mergeCell ref="C45:H45"/>
    <mergeCell ref="C47:H47"/>
    <mergeCell ref="C48:H48"/>
  </mergeCells>
  <phoneticPr fontId="1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Gamen1</vt:lpstr>
      <vt:lpstr>Code1</vt:lpstr>
      <vt:lpstr>商_一の位</vt:lpstr>
      <vt:lpstr>商_十の位</vt:lpstr>
      <vt:lpstr>商_百の位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hurukawa-tu</dc:creator>
  <cp:lastModifiedBy>古川勉</cp:lastModifiedBy>
  <cp:lastPrinted>2017-06-27T06:33:48Z</cp:lastPrinted>
  <dcterms:created xsi:type="dcterms:W3CDTF">2017-06-17T13:19:02Z</dcterms:created>
  <dcterms:modified xsi:type="dcterms:W3CDTF">2017-11-02T07:31:08Z</dcterms:modified>
</cp:coreProperties>
</file>