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C:\Users\81901\Desktop\YouTube\155-文字入力LS距離\4-Z\"/>
    </mc:Choice>
  </mc:AlternateContent>
  <xr:revisionPtr revIDLastSave="0" documentId="13_ncr:1_{514072A0-44DC-4E16-90C4-DD2B2A9C3CD1}" xr6:coauthVersionLast="47" xr6:coauthVersionMax="47" xr10:uidLastSave="{00000000-0000-0000-0000-000000000000}"/>
  <bookViews>
    <workbookView xWindow="1524" yWindow="528" windowWidth="14400" windowHeight="10152" xr2:uid="{00000000-000D-0000-FFFF-FFFF00000000}"/>
  </bookViews>
  <sheets>
    <sheet name="Sheet1" sheetId="1" r:id="rId1"/>
  </sheets>
  <definedNames>
    <definedName name="_xlnm._FilterDatabase" localSheetId="0" hidden="1">Sheet1!$B$2:$J$26</definedName>
    <definedName name="_xlnm.Print_Area" localSheetId="0">Sheet1!$C$3:$F$18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1" l="1"/>
  <c r="K11" i="1"/>
  <c r="L11" i="1" s="1"/>
  <c r="I12" i="1"/>
  <c r="K12" i="1"/>
  <c r="N12" i="1"/>
  <c r="I13" i="1"/>
  <c r="K13" i="1"/>
  <c r="L13" i="1" s="1"/>
  <c r="Q13" i="1"/>
  <c r="R13" i="1" s="1"/>
  <c r="I14" i="1"/>
  <c r="K14" i="1"/>
  <c r="L14" i="1" s="1"/>
  <c r="I15" i="1"/>
  <c r="K15" i="1"/>
  <c r="Q15" i="1" s="1"/>
  <c r="R15" i="1" s="1"/>
  <c r="I16" i="1"/>
  <c r="K16" i="1"/>
  <c r="L16" i="1" s="1"/>
  <c r="Q16" i="1"/>
  <c r="R16" i="1" s="1"/>
  <c r="I17" i="1"/>
  <c r="K17" i="1"/>
  <c r="L17" i="1" s="1"/>
  <c r="I8" i="1"/>
  <c r="J8" i="1"/>
  <c r="M8" i="1" s="1"/>
  <c r="K8" i="1"/>
  <c r="G8" i="1"/>
  <c r="I10" i="1"/>
  <c r="K10" i="1"/>
  <c r="L10" i="1" s="1"/>
  <c r="J10" i="1"/>
  <c r="G10" i="1"/>
  <c r="M10" i="1"/>
  <c r="P10" i="1"/>
  <c r="H10" i="1"/>
  <c r="J11" i="1"/>
  <c r="G11" i="1"/>
  <c r="M11" i="1"/>
  <c r="P11" i="1"/>
  <c r="H11" i="1"/>
  <c r="J12" i="1"/>
  <c r="M12" i="1" s="1"/>
  <c r="G12" i="1"/>
  <c r="H12" i="1"/>
  <c r="J13" i="1"/>
  <c r="G13" i="1"/>
  <c r="M13" i="1"/>
  <c r="P13" i="1"/>
  <c r="H13" i="1"/>
  <c r="J14" i="1"/>
  <c r="G14" i="1"/>
  <c r="M14" i="1"/>
  <c r="P14" i="1"/>
  <c r="H14" i="1"/>
  <c r="J15" i="1"/>
  <c r="G15" i="1"/>
  <c r="M15" i="1"/>
  <c r="P15" i="1"/>
  <c r="H15" i="1"/>
  <c r="J16" i="1"/>
  <c r="G16" i="1"/>
  <c r="M16" i="1"/>
  <c r="P16" i="1"/>
  <c r="H16" i="1"/>
  <c r="J17" i="1"/>
  <c r="G17" i="1"/>
  <c r="M17" i="1"/>
  <c r="P17" i="1"/>
  <c r="H17" i="1"/>
  <c r="H8" i="1"/>
  <c r="K9" i="1"/>
  <c r="N9" i="1" s="1"/>
  <c r="O9" i="1" s="1"/>
  <c r="Q9" i="1"/>
  <c r="R9" i="1" s="1"/>
  <c r="P9" i="1"/>
  <c r="M9" i="1"/>
  <c r="J9" i="1"/>
  <c r="L9" i="1"/>
  <c r="I9" i="1"/>
  <c r="F9" i="1" s="1"/>
  <c r="G9" i="1"/>
  <c r="H9" i="1"/>
  <c r="AD10" i="1"/>
  <c r="AD11" i="1"/>
  <c r="AD12" i="1"/>
  <c r="AD13" i="1"/>
  <c r="AD14" i="1"/>
  <c r="AD15" i="1"/>
  <c r="AD16" i="1"/>
  <c r="AD17" i="1"/>
  <c r="AD18" i="1"/>
  <c r="AD19" i="1"/>
  <c r="AD20" i="1"/>
  <c r="AD21" i="1"/>
  <c r="AD22" i="1"/>
  <c r="AD23" i="1"/>
  <c r="AD24" i="1"/>
  <c r="AD25" i="1"/>
  <c r="AD26" i="1"/>
  <c r="AD9" i="1"/>
  <c r="AE17" i="1"/>
  <c r="AE21" i="1"/>
  <c r="AE22" i="1"/>
  <c r="AE23" i="1"/>
  <c r="AE24" i="1"/>
  <c r="AE25" i="1"/>
  <c r="AE26" i="1"/>
  <c r="AE10" i="1"/>
  <c r="AE11" i="1"/>
  <c r="AE12" i="1"/>
  <c r="AE13" i="1"/>
  <c r="AE14" i="1"/>
  <c r="AE15" i="1"/>
  <c r="AE16" i="1"/>
  <c r="AE18" i="1"/>
  <c r="AE19" i="1"/>
  <c r="AE20" i="1"/>
  <c r="AE9" i="1"/>
  <c r="AD4" i="1" s="1"/>
  <c r="P12" i="1" l="1"/>
  <c r="O12" i="1"/>
  <c r="Q12" i="1"/>
  <c r="L15" i="1"/>
  <c r="F15" i="1" s="1"/>
  <c r="L12" i="1"/>
  <c r="N15" i="1"/>
  <c r="O15" i="1" s="1"/>
  <c r="N16" i="1"/>
  <c r="O16" i="1" s="1"/>
  <c r="F16" i="1" s="1"/>
  <c r="N13" i="1"/>
  <c r="O13" i="1" s="1"/>
  <c r="F13" i="1" s="1"/>
  <c r="Q10" i="1"/>
  <c r="R10" i="1" s="1"/>
  <c r="Q17" i="1"/>
  <c r="R17" i="1" s="1"/>
  <c r="Q14" i="1"/>
  <c r="R14" i="1" s="1"/>
  <c r="Q11" i="1"/>
  <c r="R11" i="1" s="1"/>
  <c r="N10" i="1"/>
  <c r="O10" i="1" s="1"/>
  <c r="F10" i="1" s="1"/>
  <c r="N17" i="1"/>
  <c r="O17" i="1" s="1"/>
  <c r="F17" i="1" s="1"/>
  <c r="N14" i="1"/>
  <c r="O14" i="1" s="1"/>
  <c r="F14" i="1" s="1"/>
  <c r="N11" i="1"/>
  <c r="O11" i="1" s="1"/>
  <c r="F11" i="1" s="1"/>
  <c r="N8" i="1"/>
  <c r="O8" i="1" s="1"/>
  <c r="L8" i="1"/>
  <c r="Q8" i="1"/>
  <c r="P8" i="1"/>
  <c r="R8" i="1" s="1"/>
  <c r="F12" i="1" l="1"/>
  <c r="R12" i="1"/>
  <c r="F8" i="1"/>
  <c r="E5" i="1" s="1"/>
</calcChain>
</file>

<file path=xl/sharedStrings.xml><?xml version="1.0" encoding="utf-8"?>
<sst xmlns="http://schemas.openxmlformats.org/spreadsheetml/2006/main" count="50" uniqueCount="48">
  <si>
    <t>点数</t>
    <rPh sb="0" eb="2">
      <t>テンスウ</t>
    </rPh>
    <phoneticPr fontId="1"/>
  </si>
  <si>
    <t>名          前</t>
    <rPh sb="0" eb="1">
      <t>メイ</t>
    </rPh>
    <rPh sb="11" eb="12">
      <t>マエ</t>
    </rPh>
    <phoneticPr fontId="1"/>
  </si>
  <si>
    <t>正誤判定</t>
    <rPh sb="0" eb="1">
      <t>セイ</t>
    </rPh>
    <rPh sb="1" eb="4">
      <t>ゴハンテイ</t>
    </rPh>
    <phoneticPr fontId="1"/>
  </si>
  <si>
    <t>No1</t>
    <phoneticPr fontId="1"/>
  </si>
  <si>
    <t>No2</t>
  </si>
  <si>
    <t>No3</t>
  </si>
  <si>
    <t>No6</t>
  </si>
  <si>
    <t>No7</t>
  </si>
  <si>
    <t>No8</t>
  </si>
  <si>
    <t>No9</t>
  </si>
  <si>
    <t>No10</t>
  </si>
  <si>
    <t>No11</t>
  </si>
  <si>
    <t>No12</t>
  </si>
  <si>
    <t>No13</t>
  </si>
  <si>
    <t>No14</t>
  </si>
  <si>
    <t>No15</t>
  </si>
  <si>
    <t>No16</t>
  </si>
  <si>
    <t>No17</t>
  </si>
  <si>
    <t>No18</t>
  </si>
  <si>
    <t>No19</t>
  </si>
  <si>
    <t>No20</t>
  </si>
  <si>
    <t>　</t>
    <phoneticPr fontId="1"/>
  </si>
  <si>
    <t>学年</t>
    <rPh sb="0" eb="2">
      <t>ガクネン</t>
    </rPh>
    <phoneticPr fontId="1"/>
  </si>
  <si>
    <t>組</t>
    <rPh sb="0" eb="1">
      <t>クミ</t>
    </rPh>
    <phoneticPr fontId="1"/>
  </si>
  <si>
    <t>番号</t>
    <rPh sb="0" eb="2">
      <t>バンゴウ</t>
    </rPh>
    <phoneticPr fontId="1"/>
  </si>
  <si>
    <t>12月　理科文字入力</t>
    <rPh sb="2" eb="3">
      <t>ガツ</t>
    </rPh>
    <rPh sb="4" eb="6">
      <t>リカ</t>
    </rPh>
    <rPh sb="6" eb="10">
      <t>モジニュウリョク</t>
    </rPh>
    <phoneticPr fontId="1"/>
  </si>
  <si>
    <t>増え方、減り方の違いは、空気が一番大きくて金属が一番小さい。</t>
    <rPh sb="0" eb="1">
      <t>フ</t>
    </rPh>
    <rPh sb="2" eb="3">
      <t>カタ</t>
    </rPh>
    <rPh sb="4" eb="5">
      <t>ヘ</t>
    </rPh>
    <rPh sb="6" eb="7">
      <t>カタ</t>
    </rPh>
    <rPh sb="8" eb="9">
      <t>チガ</t>
    </rPh>
    <rPh sb="12" eb="14">
      <t>クウキ</t>
    </rPh>
    <rPh sb="15" eb="18">
      <t>イチバンオオ</t>
    </rPh>
    <rPh sb="21" eb="23">
      <t>キンゾク</t>
    </rPh>
    <rPh sb="24" eb="27">
      <t>イチバンチイ</t>
    </rPh>
    <phoneticPr fontId="1"/>
  </si>
  <si>
    <t>空気の増え方、減り方は水よりも大きかった。</t>
    <rPh sb="0" eb="2">
      <t>クウキ</t>
    </rPh>
    <rPh sb="3" eb="4">
      <t>フ</t>
    </rPh>
    <rPh sb="5" eb="6">
      <t>カタ</t>
    </rPh>
    <rPh sb="7" eb="8">
      <t>ヘ</t>
    </rPh>
    <rPh sb="9" eb="10">
      <t>カタ</t>
    </rPh>
    <rPh sb="11" eb="12">
      <t>ミズ</t>
    </rPh>
    <rPh sb="15" eb="16">
      <t>オオ</t>
    </rPh>
    <phoneticPr fontId="1"/>
  </si>
  <si>
    <t>多くのカブトムシは幼虫で冬をこす。</t>
    <rPh sb="0" eb="1">
      <t>オオ</t>
    </rPh>
    <rPh sb="9" eb="11">
      <t>ヨウチュウ</t>
    </rPh>
    <rPh sb="12" eb="13">
      <t>フユ</t>
    </rPh>
    <phoneticPr fontId="1"/>
  </si>
  <si>
    <t>サクラの葉は散るがもう小さな芽ができている。</t>
    <rPh sb="4" eb="5">
      <t>ハ</t>
    </rPh>
    <rPh sb="6" eb="7">
      <t>チ</t>
    </rPh>
    <rPh sb="11" eb="12">
      <t>チイ</t>
    </rPh>
    <rPh sb="14" eb="15">
      <t>メ</t>
    </rPh>
    <phoneticPr fontId="1"/>
  </si>
  <si>
    <t>空気や水の実験の時に試験管とビーカーを使った。</t>
    <rPh sb="0" eb="2">
      <t>クウキ</t>
    </rPh>
    <rPh sb="3" eb="4">
      <t>ミズ</t>
    </rPh>
    <rPh sb="5" eb="7">
      <t>ジッケン</t>
    </rPh>
    <rPh sb="8" eb="9">
      <t>トキ</t>
    </rPh>
    <rPh sb="10" eb="13">
      <t>シケンカン</t>
    </rPh>
    <rPh sb="19" eb="20">
      <t>ツカ</t>
    </rPh>
    <phoneticPr fontId="1"/>
  </si>
  <si>
    <t>空気も水も金属も温度が上がると体積が増え温度が下がると体積が減る。</t>
    <rPh sb="0" eb="2">
      <t>クウキ</t>
    </rPh>
    <rPh sb="3" eb="4">
      <t>ミズ</t>
    </rPh>
    <rPh sb="5" eb="7">
      <t>キンゾク</t>
    </rPh>
    <rPh sb="8" eb="10">
      <t>オンド</t>
    </rPh>
    <rPh sb="11" eb="12">
      <t>ア</t>
    </rPh>
    <rPh sb="15" eb="17">
      <t>タイセキ</t>
    </rPh>
    <rPh sb="18" eb="19">
      <t>フ</t>
    </rPh>
    <rPh sb="20" eb="22">
      <t>オンド</t>
    </rPh>
    <rPh sb="23" eb="24">
      <t>サ</t>
    </rPh>
    <rPh sb="27" eb="29">
      <t>タイセキ</t>
    </rPh>
    <rPh sb="30" eb="31">
      <t>ヘ</t>
    </rPh>
    <phoneticPr fontId="1"/>
  </si>
  <si>
    <t>金属の増え方、減り方は見ただけでは分からない。</t>
    <rPh sb="0" eb="2">
      <t>キンゾク</t>
    </rPh>
    <rPh sb="3" eb="4">
      <t>フ</t>
    </rPh>
    <rPh sb="5" eb="6">
      <t>カタ</t>
    </rPh>
    <rPh sb="7" eb="8">
      <t>ヘ</t>
    </rPh>
    <rPh sb="9" eb="10">
      <t>カタ</t>
    </rPh>
    <rPh sb="11" eb="12">
      <t>ミ</t>
    </rPh>
    <rPh sb="17" eb="18">
      <t>ワ</t>
    </rPh>
    <phoneticPr fontId="1"/>
  </si>
  <si>
    <t>点</t>
    <rPh sb="0" eb="1">
      <t>テン</t>
    </rPh>
    <phoneticPr fontId="1"/>
  </si>
  <si>
    <t>問題文字数</t>
    <rPh sb="0" eb="5">
      <t>モンダイモジスウ</t>
    </rPh>
    <phoneticPr fontId="1"/>
  </si>
  <si>
    <t>入力文字数</t>
    <rPh sb="0" eb="2">
      <t>ニュウリョク</t>
    </rPh>
    <rPh sb="2" eb="5">
      <t>モジスウ</t>
    </rPh>
    <phoneticPr fontId="1"/>
  </si>
  <si>
    <t>点1</t>
    <rPh sb="0" eb="1">
      <t>テン</t>
    </rPh>
    <phoneticPr fontId="1"/>
  </si>
  <si>
    <t>空白,句読点処理Q</t>
    <rPh sb="0" eb="2">
      <t>クウハク</t>
    </rPh>
    <rPh sb="3" eb="6">
      <t>クトウテン</t>
    </rPh>
    <rPh sb="6" eb="8">
      <t>ショリ</t>
    </rPh>
    <phoneticPr fontId="1"/>
  </si>
  <si>
    <t>空白,句読点処理A</t>
    <rPh sb="0" eb="2">
      <t>クウハク</t>
    </rPh>
    <rPh sb="3" eb="6">
      <t>クトウテン</t>
    </rPh>
    <rPh sb="6" eb="8">
      <t>ショリ</t>
    </rPh>
    <phoneticPr fontId="1"/>
  </si>
  <si>
    <t>点2</t>
    <rPh sb="0" eb="1">
      <t>テン</t>
    </rPh>
    <phoneticPr fontId="1"/>
  </si>
  <si>
    <t>前半４割Q</t>
    <rPh sb="0" eb="2">
      <t>ゼンハン</t>
    </rPh>
    <rPh sb="3" eb="4">
      <t>ワリ</t>
    </rPh>
    <phoneticPr fontId="1"/>
  </si>
  <si>
    <t>前半４割A</t>
    <rPh sb="0" eb="2">
      <t>ゼンハン</t>
    </rPh>
    <rPh sb="3" eb="4">
      <t>ワリ</t>
    </rPh>
    <phoneticPr fontId="1"/>
  </si>
  <si>
    <t>体積というのはものの「かさ」のことだ.</t>
    <rPh sb="0" eb="2">
      <t>タイセキ</t>
    </rPh>
    <phoneticPr fontId="1"/>
  </si>
  <si>
    <t>前半7割A</t>
    <rPh sb="0" eb="2">
      <t>ゼンハン</t>
    </rPh>
    <rPh sb="3" eb="4">
      <t>ワリ</t>
    </rPh>
    <phoneticPr fontId="1"/>
  </si>
  <si>
    <t>前半7割Q</t>
    <rPh sb="0" eb="2">
      <t>ゼンハン</t>
    </rPh>
    <rPh sb="3" eb="4">
      <t>ワリ</t>
    </rPh>
    <phoneticPr fontId="1"/>
  </si>
  <si>
    <t>点3</t>
    <rPh sb="0" eb="1">
      <t>テン</t>
    </rPh>
    <phoneticPr fontId="1"/>
  </si>
  <si>
    <t>ここにIDが入ります</t>
    <rPh sb="6" eb="7">
      <t>ハイ</t>
    </rPh>
    <phoneticPr fontId="1"/>
  </si>
  <si>
    <t>体積の単位は「L」や「mL」などがある。</t>
    <rPh sb="0" eb="2">
      <t>タイセキ</t>
    </rPh>
    <rPh sb="3" eb="5">
      <t>タンイ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</si>
</sst>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18"/>
      <color theme="1"/>
      <name val="ＤＦ平成ゴシック体W5"/>
      <family val="3"/>
      <charset val="128"/>
    </font>
    <font>
      <sz val="14"/>
      <color theme="1"/>
      <name val="UD デジタル 教科書体 N-B"/>
      <family val="1"/>
      <charset val="128"/>
    </font>
    <font>
      <sz val="18"/>
      <color theme="1"/>
      <name val="UD デジタル 教科書体 N-B"/>
      <family val="1"/>
      <charset val="128"/>
    </font>
    <font>
      <b/>
      <sz val="20"/>
      <color theme="1"/>
      <name val="UD デジタル 教科書体 N-B"/>
      <family val="1"/>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42">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4" fillId="0" borderId="2"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1" xfId="0" applyFont="1" applyBorder="1" applyAlignment="1">
      <alignment horizontal="center" vertical="center"/>
    </xf>
    <xf numFmtId="0" fontId="6" fillId="0" borderId="2" xfId="0" applyFont="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 xfId="0" applyFont="1" applyBorder="1" applyAlignment="1">
      <alignment horizontal="center" vertical="center"/>
    </xf>
    <xf numFmtId="0" fontId="2" fillId="0" borderId="0" xfId="0" applyFont="1" applyAlignment="1">
      <alignment horizontal="center" vertical="center"/>
    </xf>
    <xf numFmtId="0" fontId="5"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6" fillId="0" borderId="1" xfId="0" applyFont="1" applyBorder="1" applyAlignment="1">
      <alignment horizontal="center" vertical="center"/>
    </xf>
    <xf numFmtId="0" fontId="8" fillId="0" borderId="11"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xf>
    <xf numFmtId="0" fontId="0" fillId="0" borderId="0" xfId="0" applyAlignment="1">
      <alignment horizontal="center" shrinkToFit="1"/>
    </xf>
    <xf numFmtId="0" fontId="2" fillId="0" borderId="0" xfId="0" applyFont="1">
      <alignment vertical="center"/>
    </xf>
    <xf numFmtId="0" fontId="0" fillId="0" borderId="1" xfId="0" applyBorder="1" applyAlignment="1">
      <alignment horizontal="right" vertical="center"/>
    </xf>
    <xf numFmtId="0" fontId="2" fillId="0" borderId="0" xfId="0" applyFont="1" applyAlignment="1">
      <alignment horizontal="left" vertical="center" shrinkToFit="1"/>
    </xf>
    <xf numFmtId="0" fontId="3" fillId="0" borderId="0" xfId="0" applyFont="1" applyAlignment="1">
      <alignment horizontal="center" vertical="center" shrinkToFit="1"/>
    </xf>
    <xf numFmtId="0" fontId="5" fillId="0" borderId="1" xfId="0" applyFont="1" applyBorder="1" applyAlignment="1">
      <alignment horizontal="center" vertical="center" shrinkToFit="1"/>
    </xf>
    <xf numFmtId="0" fontId="10" fillId="0" borderId="1" xfId="0" applyFont="1" applyBorder="1" applyAlignment="1">
      <alignment horizontal="left" vertical="center" wrapText="1"/>
    </xf>
    <xf numFmtId="0" fontId="5" fillId="0" borderId="0" xfId="0" quotePrefix="1" applyFont="1" applyAlignment="1">
      <alignment horizontal="center" vertical="center" shrinkToFit="1"/>
    </xf>
    <xf numFmtId="0" fontId="11" fillId="0" borderId="1" xfId="0" quotePrefix="1" applyFont="1" applyBorder="1" applyAlignment="1">
      <alignment horizontal="center" vertical="center"/>
    </xf>
    <xf numFmtId="0" fontId="11" fillId="0" borderId="1" xfId="0" applyFont="1" applyBorder="1" applyAlignment="1">
      <alignment horizontal="center" vertical="center" shrinkToFit="1"/>
    </xf>
    <xf numFmtId="0" fontId="0" fillId="0" borderId="1" xfId="0" applyBorder="1">
      <alignment vertical="center"/>
    </xf>
    <xf numFmtId="0" fontId="0" fillId="0" borderId="1" xfId="0" applyBorder="1" applyAlignment="1">
      <alignment vertical="center" shrinkToFit="1"/>
    </xf>
    <xf numFmtId="0" fontId="11" fillId="0" borderId="13" xfId="0" applyFont="1" applyBorder="1" applyAlignment="1">
      <alignment horizontal="center" vertical="center" shrinkToFit="1"/>
    </xf>
    <xf numFmtId="0" fontId="10" fillId="0" borderId="12" xfId="0" applyFont="1" applyBorder="1" applyAlignment="1" applyProtection="1">
      <alignment horizontal="center" vertical="center" wrapText="1"/>
      <protection locked="0"/>
    </xf>
    <xf numFmtId="0" fontId="10" fillId="0" borderId="1" xfId="0" applyFont="1" applyBorder="1" applyAlignment="1" applyProtection="1">
      <alignment horizontal="left" vertical="center" wrapText="1"/>
      <protection locked="0"/>
    </xf>
    <xf numFmtId="0" fontId="10" fillId="0" borderId="1" xfId="0" applyFont="1" applyBorder="1" applyAlignment="1" applyProtection="1">
      <alignment vertical="center" wrapText="1"/>
      <protection locked="0"/>
    </xf>
    <xf numFmtId="0" fontId="10" fillId="0" borderId="12" xfId="0" applyFont="1" applyBorder="1" applyAlignment="1">
      <alignment horizontal="left"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2" fillId="0" borderId="1" xfId="0" applyFont="1" applyBorder="1" applyAlignment="1">
      <alignment horizontal="center" vertical="center"/>
    </xf>
  </cellXfs>
  <cellStyles count="1">
    <cellStyle name="標準" xfId="0" builtinId="0"/>
  </cellStyles>
  <dxfs count="2">
    <dxf>
      <fill>
        <patternFill>
          <bgColor rgb="FF66FFFF"/>
        </patternFill>
      </fill>
    </dxf>
    <dxf>
      <fill>
        <patternFill>
          <bgColor rgb="FFFF99FF"/>
        </patternFill>
      </fill>
    </dxf>
  </dxfs>
  <tableStyles count="0" defaultTableStyle="TableStyleMedium2" defaultPivotStyle="PivotStyleLight16"/>
  <colors>
    <mruColors>
      <color rgb="FFFF99FF"/>
      <color rgb="FF66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F30"/>
  <sheetViews>
    <sheetView showGridLines="0" tabSelected="1" zoomScale="70" zoomScaleNormal="70" workbookViewId="0">
      <pane xSplit="3" ySplit="6" topLeftCell="D7" activePane="bottomRight" state="frozen"/>
      <selection pane="topRight" activeCell="D1" sqref="D1"/>
      <selection pane="bottomLeft" activeCell="A7" sqref="A7"/>
      <selection pane="bottomRight" activeCell="D13" sqref="D13"/>
    </sheetView>
  </sheetViews>
  <sheetFormatPr defaultColWidth="9" defaultRowHeight="18" x14ac:dyDescent="0.45"/>
  <cols>
    <col min="1" max="1" width="1.796875" customWidth="1"/>
    <col min="2" max="2" width="8.19921875" style="1" customWidth="1"/>
    <col min="3" max="3" width="6.19921875" customWidth="1"/>
    <col min="4" max="4" width="52.3984375" style="1" customWidth="1"/>
    <col min="5" max="5" width="54" style="2" customWidth="1"/>
    <col min="6" max="8" width="14.19921875" style="1" customWidth="1"/>
    <col min="9" max="9" width="12.796875" style="1" hidden="1" customWidth="1"/>
    <col min="10" max="11" width="37.296875" hidden="1" customWidth="1"/>
    <col min="12" max="12" width="6.69921875" hidden="1" customWidth="1"/>
    <col min="13" max="14" width="16.296875" hidden="1" customWidth="1"/>
    <col min="15" max="15" width="6.59765625" hidden="1" customWidth="1"/>
    <col min="16" max="17" width="28.796875" hidden="1" customWidth="1"/>
    <col min="18" max="18" width="6.59765625" hidden="1" customWidth="1"/>
    <col min="19" max="21" width="3.59765625" customWidth="1"/>
    <col min="22" max="28" width="2.59765625" customWidth="1"/>
    <col min="29" max="29" width="9" hidden="1" customWidth="1"/>
    <col min="30" max="30" width="15.5" style="2" hidden="1" customWidth="1"/>
    <col min="31" max="31" width="12.19921875" style="1" hidden="1" customWidth="1"/>
    <col min="32" max="32" width="9" hidden="1" customWidth="1"/>
    <col min="33" max="33" width="9" customWidth="1"/>
  </cols>
  <sheetData>
    <row r="1" spans="2:32" ht="8.25" customHeight="1" thickBot="1" x14ac:dyDescent="0.5"/>
    <row r="2" spans="2:32" ht="21.75" customHeight="1" thickBot="1" x14ac:dyDescent="0.5">
      <c r="B2" s="3" t="s">
        <v>22</v>
      </c>
      <c r="C2" s="4"/>
      <c r="D2" s="37"/>
      <c r="E2" s="38"/>
      <c r="AE2" s="5"/>
      <c r="AF2" s="5"/>
    </row>
    <row r="3" spans="2:32" ht="21.75" customHeight="1" thickBot="1" x14ac:dyDescent="0.5">
      <c r="B3" s="6" t="s">
        <v>23</v>
      </c>
      <c r="C3" s="4"/>
      <c r="D3" s="39"/>
      <c r="E3" s="40"/>
      <c r="AD3" s="7" t="s">
        <v>0</v>
      </c>
      <c r="AE3" s="8"/>
      <c r="AF3" s="8"/>
    </row>
    <row r="4" spans="2:32" ht="21.75" customHeight="1" thickBot="1" x14ac:dyDescent="0.5">
      <c r="B4" s="6" t="s">
        <v>24</v>
      </c>
      <c r="C4" s="4"/>
      <c r="D4" s="9" t="s">
        <v>1</v>
      </c>
      <c r="E4" s="10" t="s">
        <v>33</v>
      </c>
      <c r="AC4" s="8"/>
      <c r="AD4" s="11" t="e">
        <f>SUM($AE$9:$AE$26)*5</f>
        <v>#REF!</v>
      </c>
      <c r="AE4" s="12"/>
    </row>
    <row r="5" spans="2:32" ht="31.5" customHeight="1" thickBot="1" x14ac:dyDescent="0.5">
      <c r="B5" s="13"/>
      <c r="C5" s="13"/>
      <c r="D5" s="14"/>
      <c r="E5" s="15">
        <f>SUM(F8:F17)</f>
        <v>0</v>
      </c>
      <c r="F5" s="27"/>
      <c r="G5" s="27"/>
      <c r="H5" s="27"/>
      <c r="AC5" s="8"/>
      <c r="AD5" s="11"/>
      <c r="AE5" s="16"/>
    </row>
    <row r="6" spans="2:32" ht="18" customHeight="1" x14ac:dyDescent="0.45">
      <c r="B6" s="13"/>
      <c r="C6" s="13"/>
      <c r="D6" s="13"/>
      <c r="E6" s="17"/>
      <c r="F6" s="27"/>
      <c r="G6" s="27"/>
      <c r="H6" s="27"/>
      <c r="AC6" s="8"/>
      <c r="AD6" s="18"/>
      <c r="AE6" s="19"/>
    </row>
    <row r="7" spans="2:32" ht="45.75" customHeight="1" x14ac:dyDescent="0.45">
      <c r="C7" s="20"/>
      <c r="D7" s="41" t="s">
        <v>25</v>
      </c>
      <c r="E7" s="41"/>
      <c r="F7" s="29" t="s">
        <v>33</v>
      </c>
      <c r="G7" s="29" t="s">
        <v>34</v>
      </c>
      <c r="H7" s="29" t="s">
        <v>35</v>
      </c>
      <c r="I7" s="29" t="s">
        <v>36</v>
      </c>
      <c r="J7" s="29" t="s">
        <v>37</v>
      </c>
      <c r="K7" s="29" t="s">
        <v>38</v>
      </c>
      <c r="L7" s="29" t="s">
        <v>39</v>
      </c>
      <c r="M7" s="32" t="s">
        <v>40</v>
      </c>
      <c r="N7" s="32" t="s">
        <v>41</v>
      </c>
      <c r="O7" s="32" t="s">
        <v>39</v>
      </c>
      <c r="P7" s="32" t="s">
        <v>44</v>
      </c>
      <c r="Q7" s="32" t="s">
        <v>43</v>
      </c>
      <c r="R7" s="32" t="s">
        <v>45</v>
      </c>
      <c r="AE7" s="1" t="s">
        <v>2</v>
      </c>
    </row>
    <row r="8" spans="2:32" ht="46.8" customHeight="1" x14ac:dyDescent="0.45">
      <c r="C8" s="25">
        <v>1</v>
      </c>
      <c r="D8" s="36" t="s">
        <v>46</v>
      </c>
      <c r="E8" s="33"/>
      <c r="F8" s="28">
        <f>MAX(I8,L8,O8,R8,)</f>
        <v>0</v>
      </c>
      <c r="G8" s="28">
        <f t="shared" ref="G8" si="0">LEN(D8)</f>
        <v>10</v>
      </c>
      <c r="H8" s="28">
        <f t="shared" ref="H8" si="1">LEN(E8)</f>
        <v>0</v>
      </c>
      <c r="I8" s="28">
        <f>IF($D8=$E8,10,0)</f>
        <v>0</v>
      </c>
      <c r="J8" s="31" t="str">
        <f>SUBSTITUTE(SUBSTITUTE(SUBSTITUTE(SUBSTITUTE($D8, "　", ""), " ", ""), "、", ","), "。", ".")</f>
        <v>ここにIDが入ります</v>
      </c>
      <c r="K8" s="31" t="str">
        <f>SUBSTITUTE(SUBSTITUTE(SUBSTITUTE(SUBSTITUTE($E8, "　", ""), " ", ""), "、", ","), "。", ".")</f>
        <v/>
      </c>
      <c r="L8" s="28">
        <f>IF($J8=$K8,9,0)</f>
        <v>0</v>
      </c>
      <c r="M8" s="30" t="str">
        <f>LEFT(J8,INT($G8*0.4))</f>
        <v>ここにI</v>
      </c>
      <c r="N8" s="30" t="str">
        <f>LEFT(K8,INT($G8*0.4))</f>
        <v/>
      </c>
      <c r="O8" s="28">
        <f>IF(M8=N8,4,0)</f>
        <v>0</v>
      </c>
      <c r="P8" s="30" t="str">
        <f>LEFT(J8,INT($G8*0.7))</f>
        <v>ここにIDが入</v>
      </c>
      <c r="Q8" s="30" t="str">
        <f>LEFT(K8,INT($G8*0.7))</f>
        <v/>
      </c>
      <c r="R8" s="28">
        <f>IF(P8=Q8,7,0)</f>
        <v>0</v>
      </c>
    </row>
    <row r="9" spans="2:32" ht="46.8" customHeight="1" x14ac:dyDescent="0.45">
      <c r="C9" s="25">
        <v>2</v>
      </c>
      <c r="D9" s="26" t="s">
        <v>29</v>
      </c>
      <c r="E9" s="34"/>
      <c r="F9" s="28">
        <f>MAX(I9,L9,O9,R9,)</f>
        <v>0</v>
      </c>
      <c r="G9" s="28">
        <f t="shared" ref="G9" si="2">LEN(D9)</f>
        <v>22</v>
      </c>
      <c r="H9" s="28">
        <f t="shared" ref="H9" si="3">LEN(E9)</f>
        <v>0</v>
      </c>
      <c r="I9" s="28">
        <f>IF($D9=$E9,10,0)</f>
        <v>0</v>
      </c>
      <c r="J9" s="31" t="str">
        <f>SUBSTITUTE(SUBSTITUTE(SUBSTITUTE(SUBSTITUTE($D9, "　", ""), " ", ""), "、", ","), "。", ".")</f>
        <v>サクラの葉は散るがもう小さな芽ができている.</v>
      </c>
      <c r="K9" s="31" t="str">
        <f>SUBSTITUTE(SUBSTITUTE(SUBSTITUTE(SUBSTITUTE($E9, "　", ""), " ", ""), "、", ","), "。", ".")</f>
        <v/>
      </c>
      <c r="L9" s="28">
        <f>IF($J9=$K9,9,0)</f>
        <v>0</v>
      </c>
      <c r="M9" s="30" t="str">
        <f>LEFT(J9,INT($G9*0.4))</f>
        <v>サクラの葉は散る</v>
      </c>
      <c r="N9" s="30" t="str">
        <f>LEFT(K9,INT($G9*0.4))</f>
        <v/>
      </c>
      <c r="O9" s="28">
        <f>IF(M9=N9,4,0)</f>
        <v>0</v>
      </c>
      <c r="P9" s="30" t="str">
        <f>LEFT(J9,INT($G9*0.7))</f>
        <v>サクラの葉は散るがもう小さな芽</v>
      </c>
      <c r="Q9" s="30" t="str">
        <f>LEFT(K9,INT($G9*0.7))</f>
        <v/>
      </c>
      <c r="R9" s="28">
        <f>IF(P9=Q9,7,0)</f>
        <v>0</v>
      </c>
      <c r="AC9" s="22" t="s">
        <v>3</v>
      </c>
      <c r="AD9" s="7" t="str">
        <f>D17</f>
        <v>増え方、減り方の違いは、空気が一番大きくて金属が一番小さい。</v>
      </c>
      <c r="AE9" s="8">
        <f>IF(E9=AD9,1,0)</f>
        <v>0</v>
      </c>
    </row>
    <row r="10" spans="2:32" ht="46.8" customHeight="1" x14ac:dyDescent="0.45">
      <c r="C10" s="25">
        <v>3</v>
      </c>
      <c r="D10" s="26" t="s">
        <v>28</v>
      </c>
      <c r="E10" s="34"/>
      <c r="F10" s="28">
        <f t="shared" ref="F10:F17" si="4">MAX(I10,L10,O10,R10,)</f>
        <v>0</v>
      </c>
      <c r="G10" s="28">
        <f t="shared" ref="G10:G17" si="5">LEN(D10)</f>
        <v>17</v>
      </c>
      <c r="H10" s="28">
        <f t="shared" ref="H10:H17" si="6">LEN(E10)</f>
        <v>0</v>
      </c>
      <c r="I10" s="28">
        <f t="shared" ref="I10:I17" si="7">IF($D10=$E10,10,0)</f>
        <v>0</v>
      </c>
      <c r="J10" s="31" t="str">
        <f t="shared" ref="J10:J17" si="8">SUBSTITUTE(SUBSTITUTE(SUBSTITUTE(SUBSTITUTE($D10, "　", ""), " ", ""), "、", ","), "。", ".")</f>
        <v>多くのカブトムシは幼虫で冬をこす.</v>
      </c>
      <c r="K10" s="31" t="str">
        <f t="shared" ref="K10:K17" si="9">SUBSTITUTE(SUBSTITUTE(SUBSTITUTE(SUBSTITUTE($E10, "　", ""), " ", ""), "、", ","), "。", ".")</f>
        <v/>
      </c>
      <c r="L10" s="28">
        <f t="shared" ref="L10:L17" si="10">IF($J10=$K10,9,0)</f>
        <v>0</v>
      </c>
      <c r="M10" s="30" t="str">
        <f t="shared" ref="M10:M17" si="11">LEFT(J10,INT($G10*0.4))</f>
        <v>多くのカブト</v>
      </c>
      <c r="N10" s="30" t="str">
        <f t="shared" ref="N10:N17" si="12">LEFT(K10,INT($G10*0.4))</f>
        <v/>
      </c>
      <c r="O10" s="28">
        <f t="shared" ref="O10:O17" si="13">IF(M10=N10,4,0)</f>
        <v>0</v>
      </c>
      <c r="P10" s="30" t="str">
        <f t="shared" ref="P10:P17" si="14">LEFT(J10,INT($G10*0.7))</f>
        <v>多くのカブトムシは幼虫</v>
      </c>
      <c r="Q10" s="30" t="str">
        <f t="shared" ref="Q10:Q17" si="15">LEFT(K10,INT($G10*0.7))</f>
        <v/>
      </c>
      <c r="R10" s="28">
        <f t="shared" ref="R10:R17" si="16">IF(P10=Q10,7,0)</f>
        <v>0</v>
      </c>
      <c r="AC10" s="22" t="s">
        <v>4</v>
      </c>
      <c r="AD10" s="7" t="e">
        <f>#REF!</f>
        <v>#REF!</v>
      </c>
      <c r="AE10" s="8" t="e">
        <f t="shared" ref="AE10:AE26" si="17">IF(E10=AD10,1,0)</f>
        <v>#REF!</v>
      </c>
    </row>
    <row r="11" spans="2:32" ht="46.8" customHeight="1" x14ac:dyDescent="0.45">
      <c r="C11" s="25">
        <v>4</v>
      </c>
      <c r="D11" s="26" t="s">
        <v>42</v>
      </c>
      <c r="E11" s="35"/>
      <c r="F11" s="28">
        <f t="shared" si="4"/>
        <v>0</v>
      </c>
      <c r="G11" s="28">
        <f t="shared" si="5"/>
        <v>19</v>
      </c>
      <c r="H11" s="28">
        <f t="shared" si="6"/>
        <v>0</v>
      </c>
      <c r="I11" s="28">
        <f t="shared" si="7"/>
        <v>0</v>
      </c>
      <c r="J11" s="31" t="str">
        <f t="shared" si="8"/>
        <v>体積というのはものの「かさ」のことだ.</v>
      </c>
      <c r="K11" s="31" t="str">
        <f t="shared" si="9"/>
        <v/>
      </c>
      <c r="L11" s="28">
        <f t="shared" si="10"/>
        <v>0</v>
      </c>
      <c r="M11" s="30" t="str">
        <f t="shared" si="11"/>
        <v>体積というのは</v>
      </c>
      <c r="N11" s="30" t="str">
        <f t="shared" si="12"/>
        <v/>
      </c>
      <c r="O11" s="28">
        <f t="shared" si="13"/>
        <v>0</v>
      </c>
      <c r="P11" s="30" t="str">
        <f t="shared" si="14"/>
        <v>体積というのはものの「かさ</v>
      </c>
      <c r="Q11" s="30" t="str">
        <f t="shared" si="15"/>
        <v/>
      </c>
      <c r="R11" s="28">
        <f t="shared" si="16"/>
        <v>0</v>
      </c>
      <c r="AC11" s="22" t="s">
        <v>5</v>
      </c>
      <c r="AD11" s="7" t="e">
        <f>#REF!</f>
        <v>#REF!</v>
      </c>
      <c r="AE11" s="8" t="e">
        <f t="shared" si="17"/>
        <v>#REF!</v>
      </c>
    </row>
    <row r="12" spans="2:32" ht="46.8" customHeight="1" x14ac:dyDescent="0.45">
      <c r="C12" s="25">
        <v>5</v>
      </c>
      <c r="D12" s="26" t="s">
        <v>47</v>
      </c>
      <c r="E12" s="35"/>
      <c r="F12" s="28">
        <f t="shared" si="4"/>
        <v>0</v>
      </c>
      <c r="G12" s="28">
        <f t="shared" si="5"/>
        <v>20</v>
      </c>
      <c r="H12" s="28">
        <f t="shared" si="6"/>
        <v>0</v>
      </c>
      <c r="I12" s="28">
        <f t="shared" si="7"/>
        <v>0</v>
      </c>
      <c r="J12" s="31" t="str">
        <f t="shared" si="8"/>
        <v>体積の単位は「L」や「mL」などがある.</v>
      </c>
      <c r="K12" s="31" t="str">
        <f t="shared" si="9"/>
        <v/>
      </c>
      <c r="L12" s="28">
        <f t="shared" si="10"/>
        <v>0</v>
      </c>
      <c r="M12" s="30" t="str">
        <f t="shared" si="11"/>
        <v>体積の単位は「L</v>
      </c>
      <c r="N12" s="30" t="str">
        <f t="shared" si="12"/>
        <v/>
      </c>
      <c r="O12" s="28">
        <f t="shared" si="13"/>
        <v>0</v>
      </c>
      <c r="P12" s="30" t="str">
        <f t="shared" si="14"/>
        <v>体積の単位は「L」や「mL」</v>
      </c>
      <c r="Q12" s="30" t="str">
        <f t="shared" si="15"/>
        <v/>
      </c>
      <c r="R12" s="28">
        <f t="shared" si="16"/>
        <v>0</v>
      </c>
      <c r="AC12" s="22" t="s">
        <v>6</v>
      </c>
      <c r="AD12" s="7" t="e">
        <f>#REF!</f>
        <v>#REF!</v>
      </c>
      <c r="AE12" s="8" t="e">
        <f t="shared" si="17"/>
        <v>#REF!</v>
      </c>
    </row>
    <row r="13" spans="2:32" ht="46.8" customHeight="1" x14ac:dyDescent="0.45">
      <c r="C13" s="25">
        <v>6</v>
      </c>
      <c r="D13" s="26" t="s">
        <v>30</v>
      </c>
      <c r="E13" s="35"/>
      <c r="F13" s="28">
        <f t="shared" si="4"/>
        <v>0</v>
      </c>
      <c r="G13" s="28">
        <f t="shared" si="5"/>
        <v>23</v>
      </c>
      <c r="H13" s="28">
        <f t="shared" si="6"/>
        <v>0</v>
      </c>
      <c r="I13" s="28">
        <f t="shared" si="7"/>
        <v>0</v>
      </c>
      <c r="J13" s="31" t="str">
        <f t="shared" si="8"/>
        <v>空気や水の実験の時に試験管とビーカーを使った.</v>
      </c>
      <c r="K13" s="31" t="str">
        <f t="shared" si="9"/>
        <v/>
      </c>
      <c r="L13" s="28">
        <f t="shared" si="10"/>
        <v>0</v>
      </c>
      <c r="M13" s="30" t="str">
        <f t="shared" si="11"/>
        <v>空気や水の実験の時</v>
      </c>
      <c r="N13" s="30" t="str">
        <f t="shared" si="12"/>
        <v/>
      </c>
      <c r="O13" s="28">
        <f t="shared" si="13"/>
        <v>0</v>
      </c>
      <c r="P13" s="30" t="str">
        <f t="shared" si="14"/>
        <v>空気や水の実験の時に試験管とビー</v>
      </c>
      <c r="Q13" s="30" t="str">
        <f t="shared" si="15"/>
        <v/>
      </c>
      <c r="R13" s="28">
        <f t="shared" si="16"/>
        <v>0</v>
      </c>
      <c r="AC13" s="22" t="s">
        <v>7</v>
      </c>
      <c r="AD13" s="7" t="str">
        <f t="shared" ref="AD13:AD26" si="18">D13</f>
        <v>空気や水の実験の時に試験管とビーカーを使った。</v>
      </c>
      <c r="AE13" s="8">
        <f t="shared" si="17"/>
        <v>0</v>
      </c>
    </row>
    <row r="14" spans="2:32" ht="46.8" customHeight="1" x14ac:dyDescent="0.45">
      <c r="C14" s="25">
        <v>7</v>
      </c>
      <c r="D14" s="26" t="s">
        <v>31</v>
      </c>
      <c r="E14" s="35"/>
      <c r="F14" s="28">
        <f t="shared" si="4"/>
        <v>0</v>
      </c>
      <c r="G14" s="28">
        <f t="shared" si="5"/>
        <v>33</v>
      </c>
      <c r="H14" s="28">
        <f t="shared" si="6"/>
        <v>0</v>
      </c>
      <c r="I14" s="28">
        <f t="shared" si="7"/>
        <v>0</v>
      </c>
      <c r="J14" s="31" t="str">
        <f t="shared" si="8"/>
        <v>空気も水も金属も温度が上がると体積が増え温度が下がると体積が減る.</v>
      </c>
      <c r="K14" s="31" t="str">
        <f t="shared" si="9"/>
        <v/>
      </c>
      <c r="L14" s="28">
        <f t="shared" si="10"/>
        <v>0</v>
      </c>
      <c r="M14" s="30" t="str">
        <f t="shared" si="11"/>
        <v>空気も水も金属も温度が上が</v>
      </c>
      <c r="N14" s="30" t="str">
        <f t="shared" si="12"/>
        <v/>
      </c>
      <c r="O14" s="28">
        <f t="shared" si="13"/>
        <v>0</v>
      </c>
      <c r="P14" s="30" t="str">
        <f t="shared" si="14"/>
        <v>空気も水も金属も温度が上がると体積が増え温度が</v>
      </c>
      <c r="Q14" s="30" t="str">
        <f t="shared" si="15"/>
        <v/>
      </c>
      <c r="R14" s="28">
        <f t="shared" si="16"/>
        <v>0</v>
      </c>
      <c r="AC14" s="22" t="s">
        <v>8</v>
      </c>
      <c r="AD14" s="7" t="e">
        <f>#REF!</f>
        <v>#REF!</v>
      </c>
      <c r="AE14" s="8" t="e">
        <f t="shared" si="17"/>
        <v>#REF!</v>
      </c>
    </row>
    <row r="15" spans="2:32" ht="46.8" customHeight="1" x14ac:dyDescent="0.45">
      <c r="C15" s="25">
        <v>8</v>
      </c>
      <c r="D15" s="26" t="s">
        <v>27</v>
      </c>
      <c r="E15" s="35"/>
      <c r="F15" s="28">
        <f t="shared" si="4"/>
        <v>0</v>
      </c>
      <c r="G15" s="28">
        <f t="shared" si="5"/>
        <v>21</v>
      </c>
      <c r="H15" s="28">
        <f t="shared" si="6"/>
        <v>0</v>
      </c>
      <c r="I15" s="28">
        <f t="shared" si="7"/>
        <v>0</v>
      </c>
      <c r="J15" s="31" t="str">
        <f t="shared" si="8"/>
        <v>空気の増え方,減り方は水よりも大きかった.</v>
      </c>
      <c r="K15" s="31" t="str">
        <f t="shared" si="9"/>
        <v/>
      </c>
      <c r="L15" s="28">
        <f t="shared" si="10"/>
        <v>0</v>
      </c>
      <c r="M15" s="30" t="str">
        <f t="shared" si="11"/>
        <v>空気の増え方,減</v>
      </c>
      <c r="N15" s="30" t="str">
        <f t="shared" si="12"/>
        <v/>
      </c>
      <c r="O15" s="28">
        <f t="shared" si="13"/>
        <v>0</v>
      </c>
      <c r="P15" s="30" t="str">
        <f t="shared" si="14"/>
        <v>空気の増え方,減り方は水より</v>
      </c>
      <c r="Q15" s="30" t="str">
        <f t="shared" si="15"/>
        <v/>
      </c>
      <c r="R15" s="28">
        <f t="shared" si="16"/>
        <v>0</v>
      </c>
      <c r="AC15" s="22" t="s">
        <v>9</v>
      </c>
      <c r="AD15" s="7" t="str">
        <f t="shared" si="18"/>
        <v>空気の増え方、減り方は水よりも大きかった。</v>
      </c>
      <c r="AE15" s="8">
        <f t="shared" si="17"/>
        <v>0</v>
      </c>
    </row>
    <row r="16" spans="2:32" ht="46.8" customHeight="1" x14ac:dyDescent="0.45">
      <c r="C16" s="25">
        <v>9</v>
      </c>
      <c r="D16" s="26" t="s">
        <v>32</v>
      </c>
      <c r="E16" s="35"/>
      <c r="F16" s="28">
        <f t="shared" si="4"/>
        <v>0</v>
      </c>
      <c r="G16" s="28">
        <f t="shared" si="5"/>
        <v>23</v>
      </c>
      <c r="H16" s="28">
        <f t="shared" si="6"/>
        <v>0</v>
      </c>
      <c r="I16" s="28">
        <f t="shared" si="7"/>
        <v>0</v>
      </c>
      <c r="J16" s="31" t="str">
        <f t="shared" si="8"/>
        <v>金属の増え方,減り方は見ただけでは分からない.</v>
      </c>
      <c r="K16" s="31" t="str">
        <f t="shared" si="9"/>
        <v/>
      </c>
      <c r="L16" s="28">
        <f t="shared" si="10"/>
        <v>0</v>
      </c>
      <c r="M16" s="30" t="str">
        <f t="shared" si="11"/>
        <v>金属の増え方,減り</v>
      </c>
      <c r="N16" s="30" t="str">
        <f t="shared" si="12"/>
        <v/>
      </c>
      <c r="O16" s="28">
        <f t="shared" si="13"/>
        <v>0</v>
      </c>
      <c r="P16" s="30" t="str">
        <f t="shared" si="14"/>
        <v>金属の増え方,減り方は見ただけで</v>
      </c>
      <c r="Q16" s="30" t="str">
        <f t="shared" si="15"/>
        <v/>
      </c>
      <c r="R16" s="28">
        <f t="shared" si="16"/>
        <v>0</v>
      </c>
      <c r="AC16" s="22" t="s">
        <v>10</v>
      </c>
      <c r="AD16" s="7" t="e">
        <f>#REF!</f>
        <v>#REF!</v>
      </c>
      <c r="AE16" s="8" t="e">
        <f t="shared" si="17"/>
        <v>#REF!</v>
      </c>
    </row>
    <row r="17" spans="3:31" ht="46.8" customHeight="1" x14ac:dyDescent="0.45">
      <c r="C17" s="25">
        <v>10</v>
      </c>
      <c r="D17" s="26" t="s">
        <v>26</v>
      </c>
      <c r="E17" s="35"/>
      <c r="F17" s="28">
        <f t="shared" si="4"/>
        <v>0</v>
      </c>
      <c r="G17" s="28">
        <f t="shared" si="5"/>
        <v>30</v>
      </c>
      <c r="H17" s="28">
        <f t="shared" si="6"/>
        <v>0</v>
      </c>
      <c r="I17" s="28">
        <f t="shared" si="7"/>
        <v>0</v>
      </c>
      <c r="J17" s="31" t="str">
        <f t="shared" si="8"/>
        <v>増え方,減り方の違いは,空気が一番大きくて金属が一番小さい.</v>
      </c>
      <c r="K17" s="31" t="str">
        <f t="shared" si="9"/>
        <v/>
      </c>
      <c r="L17" s="28">
        <f t="shared" si="10"/>
        <v>0</v>
      </c>
      <c r="M17" s="30" t="str">
        <f t="shared" si="11"/>
        <v>増え方,減り方の違いは,</v>
      </c>
      <c r="N17" s="30" t="str">
        <f t="shared" si="12"/>
        <v/>
      </c>
      <c r="O17" s="28">
        <f t="shared" si="13"/>
        <v>0</v>
      </c>
      <c r="P17" s="30" t="str">
        <f t="shared" si="14"/>
        <v>増え方,減り方の違いは,空気が一番大きくて</v>
      </c>
      <c r="Q17" s="30" t="str">
        <f t="shared" si="15"/>
        <v/>
      </c>
      <c r="R17" s="28">
        <f t="shared" si="16"/>
        <v>0</v>
      </c>
      <c r="AC17" s="22" t="s">
        <v>11</v>
      </c>
      <c r="AD17" s="7" t="e">
        <f>#REF!</f>
        <v>#REF!</v>
      </c>
      <c r="AE17" s="8" t="e">
        <f t="shared" si="17"/>
        <v>#REF!</v>
      </c>
    </row>
    <row r="18" spans="3:31" ht="26.4" x14ac:dyDescent="0.45">
      <c r="C18" s="21"/>
      <c r="D18" s="23"/>
      <c r="E18" s="24"/>
      <c r="AC18" s="22" t="s">
        <v>12</v>
      </c>
      <c r="AD18" s="7">
        <f t="shared" si="18"/>
        <v>0</v>
      </c>
      <c r="AE18" s="8">
        <f t="shared" si="17"/>
        <v>1</v>
      </c>
    </row>
    <row r="19" spans="3:31" ht="26.4" x14ac:dyDescent="0.45">
      <c r="C19" s="21"/>
      <c r="D19" s="23"/>
      <c r="E19" s="24"/>
      <c r="AC19" s="22" t="s">
        <v>13</v>
      </c>
      <c r="AD19" s="7">
        <f t="shared" si="18"/>
        <v>0</v>
      </c>
      <c r="AE19" s="8">
        <f t="shared" si="17"/>
        <v>1</v>
      </c>
    </row>
    <row r="20" spans="3:31" ht="26.4" x14ac:dyDescent="0.45">
      <c r="C20" s="21"/>
      <c r="D20" s="23"/>
      <c r="E20" s="24"/>
      <c r="AC20" s="22" t="s">
        <v>14</v>
      </c>
      <c r="AD20" s="7">
        <f t="shared" si="18"/>
        <v>0</v>
      </c>
      <c r="AE20" s="8">
        <f t="shared" si="17"/>
        <v>1</v>
      </c>
    </row>
    <row r="21" spans="3:31" ht="26.4" x14ac:dyDescent="0.45">
      <c r="C21" s="21"/>
      <c r="D21" s="23"/>
      <c r="E21" s="24"/>
      <c r="AC21" s="22" t="s">
        <v>15</v>
      </c>
      <c r="AD21" s="7">
        <f t="shared" si="18"/>
        <v>0</v>
      </c>
      <c r="AE21" s="8">
        <f t="shared" si="17"/>
        <v>1</v>
      </c>
    </row>
    <row r="22" spans="3:31" ht="26.4" x14ac:dyDescent="0.45">
      <c r="C22" s="21"/>
      <c r="D22" s="23"/>
      <c r="E22" s="24"/>
      <c r="AC22" s="22" t="s">
        <v>16</v>
      </c>
      <c r="AD22" s="7">
        <f t="shared" si="18"/>
        <v>0</v>
      </c>
      <c r="AE22" s="8">
        <f t="shared" si="17"/>
        <v>1</v>
      </c>
    </row>
    <row r="23" spans="3:31" ht="26.4" x14ac:dyDescent="0.45">
      <c r="C23" s="21"/>
      <c r="D23" s="23"/>
      <c r="E23" s="24"/>
      <c r="AC23" s="22" t="s">
        <v>17</v>
      </c>
      <c r="AD23" s="7">
        <f t="shared" si="18"/>
        <v>0</v>
      </c>
      <c r="AE23" s="8">
        <f t="shared" si="17"/>
        <v>1</v>
      </c>
    </row>
    <row r="24" spans="3:31" ht="26.4" x14ac:dyDescent="0.45">
      <c r="C24" s="21"/>
      <c r="D24" s="23"/>
      <c r="E24" s="24"/>
      <c r="AC24" s="22" t="s">
        <v>18</v>
      </c>
      <c r="AD24" s="7">
        <f t="shared" si="18"/>
        <v>0</v>
      </c>
      <c r="AE24" s="8">
        <f t="shared" si="17"/>
        <v>1</v>
      </c>
    </row>
    <row r="25" spans="3:31" ht="26.4" x14ac:dyDescent="0.45">
      <c r="C25" s="21"/>
      <c r="D25" s="23"/>
      <c r="E25" s="24"/>
      <c r="AC25" s="22" t="s">
        <v>19</v>
      </c>
      <c r="AD25" s="7">
        <f t="shared" si="18"/>
        <v>0</v>
      </c>
      <c r="AE25" s="8">
        <f t="shared" si="17"/>
        <v>1</v>
      </c>
    </row>
    <row r="26" spans="3:31" ht="26.4" x14ac:dyDescent="0.45">
      <c r="C26" s="21"/>
      <c r="D26" s="23"/>
      <c r="E26" s="24"/>
      <c r="AC26" s="22" t="s">
        <v>20</v>
      </c>
      <c r="AD26" s="7">
        <f t="shared" si="18"/>
        <v>0</v>
      </c>
      <c r="AE26" s="8">
        <f t="shared" si="17"/>
        <v>1</v>
      </c>
    </row>
    <row r="30" spans="3:31" x14ac:dyDescent="0.45">
      <c r="F30" s="1" t="s">
        <v>21</v>
      </c>
    </row>
  </sheetData>
  <sheetProtection selectLockedCells="1"/>
  <mergeCells count="2">
    <mergeCell ref="D2:E3"/>
    <mergeCell ref="D7:E7"/>
  </mergeCells>
  <phoneticPr fontId="1"/>
  <conditionalFormatting sqref="F8:F17">
    <cfRule type="expression" dxfId="1" priority="1">
      <formula>F8&lt;&gt;10</formula>
    </cfRule>
    <cfRule type="expression" dxfId="0" priority="2">
      <formula>F8=10</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2023-11-26T10:54:58Z</dcterms:modified>
  <cp:category/>
  <cp:contentStatus/>
</cp:coreProperties>
</file>